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5600" windowHeight="11760" activeTab="3"/>
  </bookViews>
  <sheets>
    <sheet name="титул" sheetId="1" r:id="rId1"/>
    <sheet name="актив" sheetId="2" r:id="rId2"/>
    <sheet name="пассив" sheetId="7" r:id="rId3"/>
    <sheet name="форма 2" sheetId="6" r:id="rId4"/>
  </sheets>
  <externalReferences>
    <externalReference r:id="rId5"/>
    <externalReference r:id="rId6"/>
  </externalReferences>
  <definedNames>
    <definedName name="a_010">[1]актив!$D$7</definedName>
    <definedName name="a_011">[1]актив!$D$8</definedName>
    <definedName name="a_020">[1]актив!$D$11</definedName>
    <definedName name="a_021">[1]актив!$D$12</definedName>
  </definedNames>
  <calcPr calcId="144525"/>
</workbook>
</file>

<file path=xl/calcChain.xml><?xml version="1.0" encoding="utf-8"?>
<calcChain xmlns="http://schemas.openxmlformats.org/spreadsheetml/2006/main">
  <c r="F31" i="6" l="1"/>
  <c r="E17" i="6"/>
  <c r="E16" i="6"/>
  <c r="C16" i="6"/>
  <c r="E14" i="6"/>
  <c r="F12" i="6"/>
  <c r="F11" i="6"/>
  <c r="F9" i="6" s="1"/>
  <c r="F15" i="6" s="1"/>
  <c r="D9" i="6"/>
  <c r="D15" i="6" s="1"/>
  <c r="C27" i="6" s="1"/>
  <c r="C29" i="6" s="1"/>
  <c r="C32" i="6" s="1"/>
  <c r="C8" i="6"/>
  <c r="D46" i="7"/>
  <c r="C46" i="7"/>
  <c r="D41" i="7"/>
  <c r="C41" i="7"/>
  <c r="C38" i="7"/>
  <c r="D28" i="7"/>
  <c r="D47" i="7" s="1"/>
  <c r="C28" i="7"/>
  <c r="C29" i="7" s="1"/>
  <c r="D21" i="7"/>
  <c r="C21" i="7"/>
  <c r="D16" i="7"/>
  <c r="C16" i="7"/>
  <c r="D15" i="7"/>
  <c r="C15" i="7"/>
  <c r="D10" i="7"/>
  <c r="C10" i="7"/>
  <c r="D8" i="7"/>
  <c r="C8" i="7"/>
  <c r="D6" i="7"/>
  <c r="D13" i="7" s="1"/>
  <c r="C6" i="7"/>
  <c r="C13" i="7" s="1"/>
  <c r="D52" i="2"/>
  <c r="D50" i="2"/>
  <c r="C50" i="2"/>
  <c r="D48" i="2"/>
  <c r="C48" i="2"/>
  <c r="D46" i="2"/>
  <c r="D53" i="2" s="1"/>
  <c r="C46" i="2"/>
  <c r="C53" i="2" s="1"/>
  <c r="C54" i="2" s="1"/>
  <c r="D45" i="2"/>
  <c r="C45" i="2"/>
  <c r="D41" i="2"/>
  <c r="C41" i="2"/>
  <c r="C40" i="2"/>
  <c r="D34" i="2"/>
  <c r="C34" i="2"/>
  <c r="D24" i="2"/>
  <c r="D25" i="2" s="1"/>
  <c r="C24" i="2"/>
  <c r="C25" i="2" s="1"/>
  <c r="D19" i="2"/>
  <c r="C19" i="2"/>
  <c r="D15" i="2"/>
  <c r="C15" i="2"/>
  <c r="D14" i="2"/>
  <c r="C14" i="2"/>
  <c r="D13" i="2"/>
  <c r="C13" i="2"/>
  <c r="D9" i="2"/>
  <c r="C9" i="2"/>
  <c r="E27" i="6" l="1"/>
  <c r="E29" i="6" s="1"/>
  <c r="E32" i="6" s="1"/>
  <c r="D48" i="7"/>
  <c r="D29" i="7"/>
  <c r="C47" i="7"/>
  <c r="C48" i="7" s="1"/>
  <c r="D54" i="2"/>
  <c r="D17" i="1" l="1"/>
</calcChain>
</file>

<file path=xl/sharedStrings.xml><?xml version="1.0" encoding="utf-8"?>
<sst xmlns="http://schemas.openxmlformats.org/spreadsheetml/2006/main" count="315" uniqueCount="246">
  <si>
    <t>Бухгалтерский отчёт</t>
  </si>
  <si>
    <t>Наименование эмитента</t>
  </si>
  <si>
    <t xml:space="preserve"> АО   ИФ " Daromad plus" </t>
  </si>
  <si>
    <t>Код ИНН</t>
  </si>
  <si>
    <t>Код ОКПО</t>
  </si>
  <si>
    <t>Отчёт за период:</t>
  </si>
  <si>
    <t xml:space="preserve">Адрес </t>
  </si>
  <si>
    <t>г.Ташкент.ул. Бухоро-10</t>
  </si>
  <si>
    <t>ОКПО:</t>
  </si>
  <si>
    <t>ОКНХ</t>
  </si>
  <si>
    <t>Отрасль:</t>
  </si>
  <si>
    <t>рынок ценных бумаг</t>
  </si>
  <si>
    <t>Дата высылки:</t>
  </si>
  <si>
    <t xml:space="preserve">                                         </t>
  </si>
  <si>
    <t>Дата получения:</t>
  </si>
  <si>
    <t>Срок предоставления:</t>
  </si>
  <si>
    <t>Наименование показателей</t>
  </si>
  <si>
    <t>№ стр.</t>
  </si>
  <si>
    <t>На начало отчетного года</t>
  </si>
  <si>
    <t>На конец отчетного периода</t>
  </si>
  <si>
    <t>АКТИВ</t>
  </si>
  <si>
    <t xml:space="preserve"> I. ДОЛГОСРОЧНЫЕ АКТИВЫ</t>
  </si>
  <si>
    <t xml:space="preserve">Основные средства: </t>
  </si>
  <si>
    <t>Первоначальная стоимость ( 0100,0300)</t>
  </si>
  <si>
    <t>010</t>
  </si>
  <si>
    <t>Сумма износ (0200)</t>
  </si>
  <si>
    <t>011</t>
  </si>
  <si>
    <t>Остаточная стоимость (010-011)</t>
  </si>
  <si>
    <t>012</t>
  </si>
  <si>
    <t>Нематериальные активы:</t>
  </si>
  <si>
    <t>Первоначальная стоимость (0400)</t>
  </si>
  <si>
    <t>020</t>
  </si>
  <si>
    <t>Сумма амортизации  (0500)</t>
  </si>
  <si>
    <t>021</t>
  </si>
  <si>
    <t>Остаточная стоимость (020-021)</t>
  </si>
  <si>
    <t>022</t>
  </si>
  <si>
    <t>Долгосрочные инвестиции, всего  (стр040+стр050+стр060+стр070 +стр070+стр080), в т.ч.</t>
  </si>
  <si>
    <t>030</t>
  </si>
  <si>
    <t>Ценные бумаги (0610)</t>
  </si>
  <si>
    <t>040</t>
  </si>
  <si>
    <t>Инвестиции в дочерние хозяственные общества (0620)</t>
  </si>
  <si>
    <t>050</t>
  </si>
  <si>
    <t xml:space="preserve">Инвестиции в зависимые хозяйственные общества (0630)                                                                          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</si>
  <si>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</si>
  <si>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</si>
  <si>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</si>
  <si>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</si>
  <si>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</si>
  <si>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</si>
  <si>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</si>
  <si>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вложения(0800)</t>
  </si>
  <si>
    <t>100</t>
  </si>
  <si>
    <t>Долгосрочная дебиторская задолженность (0910,0920,0930,0940)</t>
  </si>
  <si>
    <t>110</t>
  </si>
  <si>
    <t>из нее: просроченная</t>
  </si>
  <si>
    <t>111</t>
  </si>
  <si>
    <t>Долгосрочные отсроченные расходы (0950,0960,0990)</t>
  </si>
  <si>
    <t>120</t>
  </si>
  <si>
    <t>ИТОГО ПО РАЗДЕЛУ I 012+022+030+040+050+060+070+080+090+100</t>
  </si>
  <si>
    <t>130</t>
  </si>
  <si>
    <t>II. Текущие активы</t>
  </si>
  <si>
    <t xml:space="preserve">Товарно-материальные запасы, всего (стр.150+160+170+180), в том числе: </t>
  </si>
  <si>
    <t>140</t>
  </si>
  <si>
    <t>Производственные запасы (1000,1100,1500,1600)</t>
  </si>
  <si>
    <t>150</t>
  </si>
  <si>
    <t>Незавершенное производство (2000,2100,2300,2700)</t>
  </si>
  <si>
    <t>160</t>
  </si>
  <si>
    <t>Готовая продукция (2700)</t>
  </si>
  <si>
    <t>170</t>
  </si>
  <si>
    <t>Товары (2900за минусом 2980)</t>
  </si>
  <si>
    <t>180</t>
  </si>
  <si>
    <t>Расходы будущих периодов (3100)</t>
  </si>
  <si>
    <t>190</t>
  </si>
  <si>
    <t>Отсроченные расходы (3200)</t>
  </si>
  <si>
    <t>Дебиторы, всего (220+230+240+250+260+270+280+290+300+310)</t>
  </si>
  <si>
    <t>210</t>
  </si>
  <si>
    <t>211</t>
  </si>
  <si>
    <t>Задолженность покупателей и заказчиков (4000 за минусом 4900)</t>
  </si>
  <si>
    <t>220</t>
  </si>
  <si>
    <t>Задолдженность обособленных подразделений (4410)</t>
  </si>
  <si>
    <t>230</t>
  </si>
  <si>
    <t>Задолженность дочерних и зависимых хозяственных обществ (4120)</t>
  </si>
  <si>
    <t>240</t>
  </si>
  <si>
    <t>Авансы, выданные персоналу (4200)</t>
  </si>
  <si>
    <t>250</t>
  </si>
  <si>
    <t>авансы выданные поставщикам и подрядчикам (4300)</t>
  </si>
  <si>
    <t>260</t>
  </si>
  <si>
    <t>Авансовые платежы по налогам и сборам в бюджет (4400)</t>
  </si>
  <si>
    <t>270</t>
  </si>
  <si>
    <t>Авансовые платежы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</si>
  <si>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</si>
  <si>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</si>
  <si>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</si>
  <si>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</si>
  <si>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</si>
  <si>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задолжености (4800)</t>
  </si>
  <si>
    <t>310</t>
  </si>
  <si>
    <t>Денежные средства, всего 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</si>
  <si>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</si>
  <si>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</si>
  <si>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</si>
  <si>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</si>
  <si>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</si>
  <si>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</si>
  <si>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</si>
  <si>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(5500,5600,5700)</t>
  </si>
  <si>
    <t>360</t>
  </si>
  <si>
    <t>Краткорсрочные инвестиции (5800)</t>
  </si>
  <si>
    <t>370</t>
  </si>
  <si>
    <t>Прочие текущие активы (5900)</t>
  </si>
  <si>
    <t>380</t>
  </si>
  <si>
    <t>ИТОГО ПО РАЗДЕЛУ II  (стр140+190+200+210+320+370+380)</t>
  </si>
  <si>
    <t>ВСЕГО по активу баланса 130+390</t>
  </si>
  <si>
    <t>ПАССИВ</t>
  </si>
  <si>
    <t>II. Источники собственных средств</t>
  </si>
  <si>
    <t>Уставный капитал (8300)</t>
  </si>
  <si>
    <t>410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</si>
  <si>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</si>
  <si>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</si>
  <si>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</si>
  <si>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</si>
  <si>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</si>
  <si>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</si>
  <si>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</si>
  <si>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</si>
  <si>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</si>
  <si>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</si>
  <si>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 предстоящих  расходов и платежей (8900)</t>
  </si>
  <si>
    <t>470</t>
  </si>
  <si>
    <t>ИТОГО ПО РАЗДЕЛУ I                         320+330+340+350+360+370+380</t>
  </si>
  <si>
    <t>480</t>
  </si>
  <si>
    <t>II. Обязательства</t>
  </si>
  <si>
    <t>Долгосрочные обязательства ,всего(стр.500+510+520+530+540+550+560+570+580+590)</t>
  </si>
  <si>
    <t>490</t>
  </si>
  <si>
    <t>в том числе : долгосрочная кредиторская задолженность (стр.500+520+540+560+590)</t>
  </si>
  <si>
    <t>491</t>
  </si>
  <si>
    <t>из нее: просроченная долгосрочная кредиторская задолженность</t>
  </si>
  <si>
    <t>492</t>
  </si>
  <si>
    <t>Долгосрочная задолженность поставщикам и подрядчикам (7000)</t>
  </si>
  <si>
    <t>500</t>
  </si>
  <si>
    <t>Долгосрочная задолженность обособленным подразделением (7710)</t>
  </si>
  <si>
    <t>510</t>
  </si>
  <si>
    <t>Долгосрочная задолженность дочерным и завысимым хозяйственным обществам (7120)</t>
  </si>
  <si>
    <t>520</t>
  </si>
  <si>
    <t>Долгосрочные отсроченные доходы (7210,7220,7230)</t>
  </si>
  <si>
    <t>530</t>
  </si>
  <si>
    <t>Долгосрочные отсроченные обязательства по налогам и обязательным платежам (7240)</t>
  </si>
  <si>
    <t>540</t>
  </si>
  <si>
    <t>Прочие долгосрочные отсроченные обязательства (7250,7290)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</si>
  <si>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</si>
  <si>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</si>
  <si>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</si>
  <si>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</si>
  <si>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</si>
  <si>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(7820,7830,7840)</t>
  </si>
  <si>
    <t>580</t>
  </si>
  <si>
    <t>Прочие долгосрочные кредиторсие задолженности(7900)</t>
  </si>
  <si>
    <t>590</t>
  </si>
  <si>
    <t>Текущие обязательства, всего(стр.610+620+630+640+650+660+670+680+690+700+710+720+730+740+750+760)</t>
  </si>
  <si>
    <t>600</t>
  </si>
  <si>
    <t>в том числе:текущая кредиторская задолженность (стр.610+630+650+670+680+690+700+710+720+760)</t>
  </si>
  <si>
    <t>601</t>
  </si>
  <si>
    <t>из нее: просроченная текущая  кредиторская задолженность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</si>
  <si>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</si>
  <si>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</si>
  <si>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</si>
  <si>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</si>
  <si>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</si>
  <si>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дочерным и зависимым хозяйственным обществам (6120)</t>
  </si>
  <si>
    <t>630</t>
  </si>
  <si>
    <t>Отсроченные доходы (6210,6220,6230)</t>
  </si>
  <si>
    <t>640</t>
  </si>
  <si>
    <t>Отсроченные обязательства по налогам и обязательным платежам (6240)</t>
  </si>
  <si>
    <t>650</t>
  </si>
  <si>
    <t>прочие отсроченные обязательства (6250,6290)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</si>
  <si>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</si>
  <si>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</si>
  <si>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</si>
  <si>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</si>
  <si>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</si>
  <si>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</si>
  <si>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</si>
  <si>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</si>
  <si>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</si>
  <si>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</si>
  <si>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</si>
  <si>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</si>
  <si>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</si>
  <si>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</si>
  <si>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</si>
  <si>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(6820,6830,6840)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</si>
  <si>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</si>
  <si>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</si>
  <si>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</si>
  <si>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</si>
  <si>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</si>
  <si>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 РАЗДЕЛУ II  (490+600)</t>
  </si>
  <si>
    <t>770</t>
  </si>
  <si>
    <t>ВСЕГО по пассиву баланса (стр.480+770)</t>
  </si>
  <si>
    <t>780</t>
  </si>
  <si>
    <t xml:space="preserve">М.П.   Директор       </t>
  </si>
  <si>
    <t>Гл. бухгалтер</t>
  </si>
  <si>
    <t>Показатели</t>
  </si>
  <si>
    <t>№ п/п</t>
  </si>
  <si>
    <t>За соответствующий период прошлого года</t>
  </si>
  <si>
    <t>Отчетный период</t>
  </si>
  <si>
    <t>Доходы (прибыль)</t>
  </si>
  <si>
    <t>Расходы (убыток)</t>
  </si>
  <si>
    <t>Чистая выручка от реализации продукции (работ, услуг)</t>
  </si>
  <si>
    <t>х</t>
  </si>
  <si>
    <t>Себестоимость релизованной продукции (работ, услуг)</t>
  </si>
  <si>
    <t>Валовая прибыль (убыток) от реализации продукции (работ, услуг)</t>
  </si>
  <si>
    <t>Расходы периода, всего (стр. 050+060+070+080) , в том числе:</t>
  </si>
  <si>
    <t>Расходы по реализации</t>
  </si>
  <si>
    <t>Административные расходы</t>
  </si>
  <si>
    <t xml:space="preserve">Прочие операционные расходы </t>
  </si>
  <si>
    <t>x</t>
  </si>
  <si>
    <t xml:space="preserve">Расходы отчетного периода, исключаемые из налогооблагаемой базы в будущем </t>
  </si>
  <si>
    <t>Прочие доходы от основной деятельности</t>
  </si>
  <si>
    <t>Прибыль (убыток) от основной деятельности (стр.030-040+090)</t>
  </si>
  <si>
    <t>Доходы от финансовой  деятельности, всего:(стр.120+130+140+150+160) в том числе:</t>
  </si>
  <si>
    <t>Доходы в виде дивидендов</t>
  </si>
  <si>
    <t>Доходы в виде процентов</t>
  </si>
  <si>
    <t>Доходы от долгосрочной аренды (лизинг)</t>
  </si>
  <si>
    <t>Доходы от валютных курсовых разнниц</t>
  </si>
  <si>
    <t>Прочие доходы от финансовой деятельности</t>
  </si>
  <si>
    <t>Расходы по финансовой деятельности (стр.180+190+200+210), в том числе:</t>
  </si>
  <si>
    <t xml:space="preserve">Расходы в виде процентов </t>
  </si>
  <si>
    <t>Расходы в виде процентов по долгосрочной аренде (лизинг)</t>
  </si>
  <si>
    <t xml:space="preserve">Убытки от валютных курсовых разниц </t>
  </si>
  <si>
    <t>200</t>
  </si>
  <si>
    <t>Прочие расходы по финансовой деятельности</t>
  </si>
  <si>
    <t>Прибыль (убыток) от общехозяйственной деятельности (стр.100+110-170)</t>
  </si>
  <si>
    <t xml:space="preserve">Чрезвычайные прибыли и убытки </t>
  </si>
  <si>
    <t>Прибыль (убыток) до уплаты налога на доходы (прибыль) (стр.220+/-230)</t>
  </si>
  <si>
    <t>Налог на доходы (прибыль)</t>
  </si>
  <si>
    <t xml:space="preserve">Прочие налоги и сборы от прибыли </t>
  </si>
  <si>
    <t>Чистая прибыль (убыток) отчетного периода (стр.240-250-260)</t>
  </si>
  <si>
    <t>Директор</t>
  </si>
  <si>
    <t>М.П.</t>
  </si>
  <si>
    <t>Главный бухгалтер</t>
  </si>
  <si>
    <t xml:space="preserve">4 кв 2015 </t>
  </si>
  <si>
    <t>БУХГАЛТЕРСКИЙ БАЛАНС</t>
  </si>
  <si>
    <r>
      <t xml:space="preserve">Отчет о финансовых результатах                                                 </t>
    </r>
    <r>
      <rPr>
        <b/>
        <sz val="8"/>
        <rFont val="Courier New Cyr"/>
        <charset val="204"/>
      </rPr>
      <t>в тыс. сум</t>
    </r>
  </si>
  <si>
    <t>Стр.2 в тыс.сум</t>
  </si>
  <si>
    <r>
      <t xml:space="preserve">Стр.1 </t>
    </r>
    <r>
      <rPr>
        <sz val="8"/>
        <rFont val="Times New Roman"/>
        <family val="1"/>
        <charset val="204"/>
      </rPr>
      <t>в тыс.сум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</si>
</sst>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indexed="58"/>
      <name val="Times New Roman"/>
      <family val="1"/>
      <charset val="204"/>
    </font>
    <font>
      <sz val="9"/>
      <color indexed="58"/>
      <name val="Times New Roman"/>
      <family val="1"/>
      <charset val="204"/>
    </font>
    <font>
      <b/>
      <sz val="9"/>
      <color indexed="58"/>
      <name val="Times New Roman"/>
      <family val="1"/>
      <charset val="204"/>
    </font>
    <font>
      <b/>
      <sz val="12"/>
      <name val="Courier New Cyr"/>
      <family val="3"/>
      <charset val="204"/>
    </font>
    <font>
      <sz val="9"/>
      <name val="Courier New Cyr"/>
      <family val="3"/>
      <charset val="204"/>
    </font>
    <font>
      <sz val="10"/>
      <name val="Arial Cyr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58"/>
      <name val="Arial Cyr"/>
      <family val="2"/>
      <charset val="204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b/>
      <sz val="10"/>
      <color indexed="58"/>
      <name val="Arial Cyr"/>
      <family val="2"/>
      <charset val="204"/>
    </font>
    <font>
      <b/>
      <sz val="9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0"/>
      <name val="Courier New Cyr"/>
      <family val="3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b/>
      <sz val="8"/>
      <name val="Courier New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73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2" fillId="0" borderId="9" xfId="0" applyNumberFormat="1" applyFont="1" applyBorder="1" applyAlignment="1" applyProtection="1">
      <alignment horizontal="center"/>
      <protection locked="0"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4" fontId="4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6" fillId="0" borderId="9" xfId="0" applyFont="1" applyFill="1" applyBorder="1" applyProtection="1">
      <protection hidden="1"/>
    </xf>
    <xf numFmtId="0" fontId="7" fillId="0" borderId="9" xfId="0" applyFont="1" applyFill="1" applyBorder="1" applyProtection="1">
      <protection hidden="1"/>
    </xf>
    <xf numFmtId="164" fontId="5" fillId="0" borderId="9" xfId="0" applyNumberFormat="1" applyFont="1" applyBorder="1" applyAlignment="1" applyProtection="1">
      <alignment horizontal="right"/>
      <protection hidden="1"/>
    </xf>
    <xf numFmtId="164" fontId="5" fillId="0" borderId="9" xfId="0" applyNumberFormat="1" applyFont="1" applyBorder="1" applyProtection="1">
      <protection hidden="1"/>
    </xf>
    <xf numFmtId="49" fontId="7" fillId="0" borderId="9" xfId="0" applyNumberFormat="1" applyFont="1" applyFill="1" applyBorder="1" applyAlignment="1" applyProtection="1">
      <alignment horizontal="center"/>
      <protection hidden="1"/>
    </xf>
    <xf numFmtId="4" fontId="5" fillId="0" borderId="9" xfId="0" applyNumberFormat="1" applyFont="1" applyBorder="1" applyAlignment="1" applyProtection="1">
      <alignment horizontal="right"/>
      <protection locked="0" hidden="1"/>
    </xf>
    <xf numFmtId="3" fontId="5" fillId="0" borderId="9" xfId="0" applyNumberFormat="1" applyFont="1" applyFill="1" applyBorder="1" applyAlignment="1" applyProtection="1">
      <alignment horizontal="right"/>
      <protection hidden="1"/>
    </xf>
    <xf numFmtId="3" fontId="5" fillId="0" borderId="9" xfId="0" applyNumberFormat="1" applyFont="1" applyBorder="1" applyAlignment="1" applyProtection="1">
      <alignment horizontal="right"/>
      <protection hidden="1"/>
    </xf>
    <xf numFmtId="3" fontId="5" fillId="0" borderId="9" xfId="0" applyNumberFormat="1" applyFont="1" applyBorder="1" applyAlignment="1" applyProtection="1">
      <alignment horizontal="right"/>
      <protection locked="0" hidden="1"/>
    </xf>
    <xf numFmtId="0" fontId="7" fillId="0" borderId="9" xfId="0" applyFont="1" applyFill="1" applyBorder="1" applyAlignment="1" applyProtection="1">
      <alignment vertical="center" wrapText="1"/>
      <protection hidden="1"/>
    </xf>
    <xf numFmtId="49" fontId="7" fillId="0" borderId="9" xfId="0" applyNumberFormat="1" applyFont="1" applyFill="1" applyBorder="1" applyAlignment="1" applyProtection="1">
      <alignment horizontal="center" vertical="center"/>
      <protection hidden="1"/>
    </xf>
    <xf numFmtId="3" fontId="5" fillId="0" borderId="9" xfId="0" applyNumberFormat="1" applyFont="1" applyBorder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horizontal="right" vertical="center"/>
      <protection hidden="1"/>
    </xf>
    <xf numFmtId="3" fontId="4" fillId="0" borderId="9" xfId="0" applyNumberFormat="1" applyFont="1" applyBorder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horizontal="right" vertical="center"/>
      <protection locked="0" hidden="1"/>
    </xf>
    <xf numFmtId="3" fontId="5" fillId="0" borderId="9" xfId="0" applyNumberFormat="1" applyFont="1" applyBorder="1" applyAlignment="1" applyProtection="1">
      <alignment horizontal="right" vertical="center"/>
      <protection locked="0" hidden="1"/>
    </xf>
    <xf numFmtId="49" fontId="7" fillId="0" borderId="16" xfId="0" applyNumberFormat="1" applyFont="1" applyFill="1" applyBorder="1" applyAlignment="1" applyProtection="1">
      <alignment vertical="center" wrapText="1"/>
      <protection hidden="1"/>
    </xf>
    <xf numFmtId="49" fontId="7" fillId="0" borderId="16" xfId="0" applyNumberFormat="1" applyFont="1" applyFill="1" applyBorder="1" applyAlignment="1" applyProtection="1">
      <alignment horizontal="center" vertical="center"/>
      <protection hidden="1"/>
    </xf>
    <xf numFmtId="3" fontId="5" fillId="0" borderId="17" xfId="0" applyNumberFormat="1" applyFont="1" applyBorder="1" applyAlignment="1" applyProtection="1">
      <alignment horizontal="right" vertical="center"/>
      <protection locked="0" hidden="1"/>
    </xf>
    <xf numFmtId="3" fontId="5" fillId="0" borderId="18" xfId="0" applyNumberFormat="1" applyFont="1" applyBorder="1" applyAlignment="1" applyProtection="1">
      <alignment horizontal="right" vertical="center"/>
      <protection locked="0" hidden="1"/>
    </xf>
    <xf numFmtId="49" fontId="7" fillId="0" borderId="17" xfId="0" applyNumberFormat="1" applyFont="1" applyFill="1" applyBorder="1" applyAlignment="1" applyProtection="1">
      <alignment vertical="center" wrapText="1"/>
      <protection hidden="1"/>
    </xf>
    <xf numFmtId="49" fontId="7" fillId="0" borderId="17" xfId="0" applyNumberFormat="1" applyFont="1" applyFill="1" applyBorder="1" applyAlignment="1" applyProtection="1">
      <alignment horizontal="center" vertical="center"/>
      <protection hidden="1"/>
    </xf>
    <xf numFmtId="49" fontId="7" fillId="0" borderId="9" xfId="0" applyNumberFormat="1" applyFont="1" applyFill="1" applyBorder="1" applyProtection="1"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11" fillId="0" borderId="0" xfId="1" applyProtection="1">
      <protection hidden="1"/>
    </xf>
    <xf numFmtId="0" fontId="12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/>
      <protection hidden="1"/>
    </xf>
    <xf numFmtId="0" fontId="14" fillId="0" borderId="9" xfId="0" applyFont="1" applyFill="1" applyBorder="1" applyProtection="1">
      <protection hidden="1"/>
    </xf>
    <xf numFmtId="49" fontId="14" fillId="0" borderId="9" xfId="0" applyNumberFormat="1" applyFont="1" applyFill="1" applyBorder="1" applyAlignment="1" applyProtection="1">
      <alignment horizontal="center"/>
      <protection hidden="1"/>
    </xf>
    <xf numFmtId="3" fontId="15" fillId="0" borderId="9" xfId="0" applyNumberFormat="1" applyFont="1" applyBorder="1" applyAlignment="1">
      <alignment horizontal="right" vertical="center"/>
    </xf>
    <xf numFmtId="0" fontId="11" fillId="0" borderId="9" xfId="1" applyBorder="1" applyProtection="1">
      <protection hidden="1"/>
    </xf>
    <xf numFmtId="3" fontId="16" fillId="0" borderId="9" xfId="1" applyNumberFormat="1" applyFont="1" applyBorder="1" applyAlignment="1" applyProtection="1">
      <alignment horizontal="right"/>
      <protection locked="0" hidden="1"/>
    </xf>
    <xf numFmtId="4" fontId="11" fillId="0" borderId="0" xfId="1" applyNumberFormat="1" applyProtection="1">
      <protection hidden="1"/>
    </xf>
    <xf numFmtId="0" fontId="17" fillId="0" borderId="9" xfId="0" applyFont="1" applyFill="1" applyBorder="1" applyAlignment="1" applyProtection="1">
      <alignment vertical="center" wrapText="1"/>
      <protection hidden="1"/>
    </xf>
    <xf numFmtId="3" fontId="18" fillId="0" borderId="9" xfId="1" applyNumberFormat="1" applyFont="1" applyBorder="1" applyAlignment="1" applyProtection="1">
      <alignment horizontal="right" vertical="center" wrapText="1"/>
      <protection hidden="1"/>
    </xf>
    <xf numFmtId="0" fontId="14" fillId="0" borderId="9" xfId="0" applyFont="1" applyFill="1" applyBorder="1" applyAlignment="1" applyProtection="1">
      <alignment vertical="center" wrapText="1"/>
      <protection hidden="1"/>
    </xf>
    <xf numFmtId="3" fontId="16" fillId="0" borderId="9" xfId="1" applyNumberFormat="1" applyFont="1" applyBorder="1" applyAlignment="1" applyProtection="1">
      <alignment horizontal="right" vertical="center" wrapText="1"/>
      <protection hidden="1"/>
    </xf>
    <xf numFmtId="0" fontId="14" fillId="0" borderId="9" xfId="0" applyFont="1" applyFill="1" applyBorder="1" applyAlignment="1" applyProtection="1">
      <alignment wrapText="1"/>
      <protection hidden="1"/>
    </xf>
    <xf numFmtId="4" fontId="16" fillId="0" borderId="9" xfId="1" applyNumberFormat="1" applyFont="1" applyBorder="1" applyAlignment="1" applyProtection="1">
      <alignment horizontal="right"/>
      <protection locked="0" hidden="1"/>
    </xf>
    <xf numFmtId="3" fontId="19" fillId="0" borderId="3" xfId="1" applyNumberFormat="1" applyFont="1" applyBorder="1" applyAlignment="1" applyProtection="1">
      <alignment horizontal="right"/>
      <protection locked="0" hidden="1"/>
    </xf>
    <xf numFmtId="4" fontId="19" fillId="0" borderId="3" xfId="1" applyNumberFormat="1" applyFont="1" applyBorder="1" applyAlignment="1" applyProtection="1">
      <alignment horizontal="right"/>
      <protection locked="0" hidden="1"/>
    </xf>
    <xf numFmtId="3" fontId="16" fillId="0" borderId="17" xfId="1" applyNumberFormat="1" applyFont="1" applyBorder="1" applyAlignment="1" applyProtection="1">
      <alignment horizontal="right"/>
      <protection locked="0" hidden="1"/>
    </xf>
    <xf numFmtId="4" fontId="16" fillId="0" borderId="17" xfId="1" applyNumberFormat="1" applyFont="1" applyBorder="1" applyAlignment="1" applyProtection="1">
      <alignment horizontal="right"/>
      <protection locked="0" hidden="1"/>
    </xf>
    <xf numFmtId="3" fontId="16" fillId="0" borderId="9" xfId="1" applyNumberFormat="1" applyFont="1" applyBorder="1" applyAlignment="1" applyProtection="1">
      <alignment horizontal="right" vertical="center"/>
      <protection locked="0" hidden="1"/>
    </xf>
    <xf numFmtId="4" fontId="16" fillId="0" borderId="9" xfId="1" applyNumberFormat="1" applyFont="1" applyBorder="1" applyAlignment="1" applyProtection="1">
      <alignment horizontal="right" vertical="center"/>
      <protection locked="0" hidden="1"/>
    </xf>
    <xf numFmtId="3" fontId="16" fillId="0" borderId="9" xfId="1" applyNumberFormat="1" applyFont="1" applyBorder="1" applyAlignment="1" applyProtection="1">
      <alignment horizontal="right" vertical="center" wrapText="1"/>
      <protection locked="0" hidden="1"/>
    </xf>
    <xf numFmtId="4" fontId="16" fillId="0" borderId="9" xfId="1" applyNumberFormat="1" applyFont="1" applyBorder="1" applyAlignment="1" applyProtection="1">
      <alignment horizontal="right" vertical="center" wrapText="1"/>
      <protection locked="0" hidden="1"/>
    </xf>
    <xf numFmtId="3" fontId="20" fillId="0" borderId="19" xfId="0" applyNumberFormat="1" applyFont="1" applyBorder="1"/>
    <xf numFmtId="3" fontId="20" fillId="0" borderId="20" xfId="0" applyNumberFormat="1" applyFont="1" applyBorder="1"/>
    <xf numFmtId="3" fontId="18" fillId="0" borderId="9" xfId="1" applyNumberFormat="1" applyFont="1" applyFill="1" applyBorder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3" fontId="3" fillId="0" borderId="0" xfId="1" applyNumberFormat="1" applyFont="1" applyAlignment="1" applyProtection="1">
      <alignment horizontal="right"/>
      <protection hidden="1"/>
    </xf>
    <xf numFmtId="3" fontId="11" fillId="0" borderId="0" xfId="1" applyNumberFormat="1" applyProtection="1">
      <protection hidden="1"/>
    </xf>
    <xf numFmtId="0" fontId="21" fillId="0" borderId="0" xfId="1" applyFont="1" applyProtection="1">
      <protection hidden="1"/>
    </xf>
    <xf numFmtId="0" fontId="22" fillId="0" borderId="0" xfId="1" applyFont="1" applyProtection="1"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0" fontId="13" fillId="0" borderId="17" xfId="1" applyFont="1" applyFill="1" applyBorder="1" applyAlignment="1" applyProtection="1">
      <alignment horizontal="center"/>
      <protection hidden="1"/>
    </xf>
    <xf numFmtId="0" fontId="13" fillId="0" borderId="9" xfId="1" applyFont="1" applyFill="1" applyBorder="1" applyAlignment="1" applyProtection="1">
      <alignment horizontal="center"/>
      <protection hidden="1"/>
    </xf>
    <xf numFmtId="0" fontId="13" fillId="0" borderId="0" xfId="1" applyFont="1" applyAlignment="1" applyProtection="1">
      <alignment horizontal="center"/>
      <protection hidden="1"/>
    </xf>
    <xf numFmtId="0" fontId="16" fillId="0" borderId="9" xfId="1" applyFont="1" applyFill="1" applyBorder="1" applyAlignment="1" applyProtection="1">
      <alignment wrapText="1"/>
      <protection hidden="1"/>
    </xf>
    <xf numFmtId="49" fontId="16" fillId="0" borderId="9" xfId="1" applyNumberFormat="1" applyFont="1" applyFill="1" applyBorder="1" applyAlignment="1" applyProtection="1">
      <alignment horizontal="center"/>
      <protection hidden="1"/>
    </xf>
    <xf numFmtId="4" fontId="22" fillId="0" borderId="9" xfId="1" applyNumberFormat="1" applyFont="1" applyFill="1" applyBorder="1" applyAlignment="1" applyProtection="1">
      <alignment horizontal="center" wrapText="1"/>
      <protection locked="0" hidden="1"/>
    </xf>
    <xf numFmtId="165" fontId="22" fillId="0" borderId="9" xfId="1" applyNumberFormat="1" applyFont="1" applyFill="1" applyBorder="1" applyAlignment="1" applyProtection="1">
      <alignment horizontal="center"/>
      <protection hidden="1"/>
    </xf>
    <xf numFmtId="3" fontId="22" fillId="0" borderId="9" xfId="1" applyNumberFormat="1" applyFont="1" applyFill="1" applyBorder="1" applyAlignment="1" applyProtection="1">
      <alignment horizontal="center" wrapText="1"/>
      <protection locked="0" hidden="1"/>
    </xf>
    <xf numFmtId="3" fontId="22" fillId="0" borderId="9" xfId="1" applyNumberFormat="1" applyFont="1" applyFill="1" applyBorder="1" applyAlignment="1" applyProtection="1">
      <alignment horizontal="center"/>
      <protection hidden="1"/>
    </xf>
    <xf numFmtId="165" fontId="22" fillId="0" borderId="9" xfId="1" applyNumberFormat="1" applyFont="1" applyFill="1" applyBorder="1" applyAlignment="1" applyProtection="1">
      <alignment horizontal="center"/>
      <protection locked="0" hidden="1"/>
    </xf>
    <xf numFmtId="4" fontId="22" fillId="0" borderId="9" xfId="1" applyNumberFormat="1" applyFont="1" applyFill="1" applyBorder="1" applyAlignment="1" applyProtection="1">
      <alignment horizontal="center"/>
      <protection hidden="1"/>
    </xf>
    <xf numFmtId="165" fontId="22" fillId="0" borderId="9" xfId="1" applyNumberFormat="1" applyFont="1" applyFill="1" applyBorder="1" applyAlignment="1" applyProtection="1">
      <alignment horizontal="center" wrapText="1"/>
      <protection hidden="1"/>
    </xf>
    <xf numFmtId="49" fontId="16" fillId="0" borderId="9" xfId="1" applyNumberFormat="1" applyFont="1" applyFill="1" applyBorder="1" applyAlignment="1" applyProtection="1">
      <alignment horizontal="center" vertical="center"/>
      <protection hidden="1"/>
    </xf>
    <xf numFmtId="4" fontId="22" fillId="0" borderId="9" xfId="1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9" xfId="1" applyFont="1" applyFill="1" applyBorder="1" applyAlignment="1" applyProtection="1">
      <alignment vertical="center" wrapText="1"/>
      <protection hidden="1"/>
    </xf>
    <xf numFmtId="49" fontId="16" fillId="0" borderId="9" xfId="1" applyNumberFormat="1" applyFont="1" applyFill="1" applyBorder="1" applyAlignment="1" applyProtection="1">
      <alignment horizontal="center" vertical="center" wrapText="1"/>
      <protection hidden="1"/>
    </xf>
    <xf numFmtId="165" fontId="22" fillId="0" borderId="9" xfId="1" applyNumberFormat="1" applyFont="1" applyFill="1" applyBorder="1" applyAlignment="1" applyProtection="1">
      <alignment horizontal="center" vertical="center" wrapText="1"/>
      <protection hidden="1"/>
    </xf>
    <xf numFmtId="4" fontId="22" fillId="0" borderId="9" xfId="1" applyNumberFormat="1" applyFont="1" applyFill="1" applyBorder="1" applyAlignment="1" applyProtection="1">
      <alignment horizontal="center" vertical="center" wrapText="1"/>
      <protection hidden="1"/>
    </xf>
    <xf numFmtId="165" fontId="22" fillId="0" borderId="9" xfId="1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0" xfId="1" applyFont="1" applyAlignment="1" applyProtection="1">
      <alignment vertical="center" wrapText="1"/>
      <protection hidden="1"/>
    </xf>
    <xf numFmtId="165" fontId="22" fillId="0" borderId="9" xfId="1" applyNumberFormat="1" applyFont="1" applyFill="1" applyBorder="1" applyAlignment="1" applyProtection="1">
      <alignment horizontal="center" wrapText="1"/>
      <protection locked="0" hidden="1"/>
    </xf>
    <xf numFmtId="4" fontId="22" fillId="0" borderId="0" xfId="1" applyNumberFormat="1" applyFont="1" applyProtection="1">
      <protection hidden="1"/>
    </xf>
    <xf numFmtId="0" fontId="16" fillId="0" borderId="9" xfId="1" applyFont="1" applyFill="1" applyBorder="1" applyAlignment="1" applyProtection="1">
      <alignment vertical="center" wrapText="1" shrinkToFit="1"/>
      <protection hidden="1"/>
    </xf>
    <xf numFmtId="4" fontId="22" fillId="0" borderId="9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9" xfId="1" applyNumberFormat="1" applyFont="1" applyFill="1" applyBorder="1" applyAlignment="1" applyProtection="1">
      <alignment horizontal="center" vertical="center" wrapText="1" shrinkToFit="1"/>
      <protection hidden="1"/>
    </xf>
    <xf numFmtId="0" fontId="22" fillId="0" borderId="0" xfId="1" applyFont="1" applyAlignment="1" applyProtection="1">
      <alignment vertical="center" wrapText="1" shrinkToFit="1"/>
      <protection hidden="1"/>
    </xf>
    <xf numFmtId="0" fontId="11" fillId="0" borderId="13" xfId="1" applyFont="1" applyFill="1" applyBorder="1" applyAlignment="1" applyProtection="1">
      <alignment wrapText="1"/>
      <protection hidden="1"/>
    </xf>
    <xf numFmtId="0" fontId="11" fillId="0" borderId="0" xfId="1" applyFont="1" applyProtection="1">
      <protection hidden="1"/>
    </xf>
    <xf numFmtId="0" fontId="11" fillId="0" borderId="9" xfId="1" applyFont="1" applyFill="1" applyBorder="1" applyAlignment="1" applyProtection="1">
      <alignment wrapText="1"/>
      <protection hidden="1"/>
    </xf>
    <xf numFmtId="0" fontId="11" fillId="0" borderId="9" xfId="1" applyFont="1" applyFill="1" applyBorder="1" applyAlignment="1" applyProtection="1">
      <alignment horizontal="center"/>
      <protection hidden="1"/>
    </xf>
    <xf numFmtId="3" fontId="22" fillId="0" borderId="9" xfId="1" applyNumberFormat="1" applyFont="1" applyFill="1" applyBorder="1" applyProtection="1">
      <protection hidden="1"/>
    </xf>
    <xf numFmtId="0" fontId="11" fillId="0" borderId="9" xfId="1" applyFont="1" applyBorder="1" applyAlignment="1" applyProtection="1">
      <alignment wrapText="1"/>
      <protection hidden="1"/>
    </xf>
    <xf numFmtId="0" fontId="11" fillId="0" borderId="9" xfId="1" applyFont="1" applyBorder="1" applyAlignment="1" applyProtection="1">
      <alignment horizontal="center"/>
      <protection hidden="1"/>
    </xf>
    <xf numFmtId="4" fontId="22" fillId="0" borderId="9" xfId="1" applyNumberFormat="1" applyFont="1" applyBorder="1" applyAlignment="1" applyProtection="1">
      <alignment horizontal="center"/>
      <protection hidden="1"/>
    </xf>
    <xf numFmtId="0" fontId="22" fillId="0" borderId="9" xfId="1" applyFont="1" applyBorder="1" applyAlignment="1" applyProtection="1">
      <alignment horizontal="center"/>
      <protection hidden="1"/>
    </xf>
    <xf numFmtId="0" fontId="22" fillId="0" borderId="9" xfId="1" applyFont="1" applyBorder="1" applyProtection="1">
      <protection hidden="1"/>
    </xf>
    <xf numFmtId="165" fontId="22" fillId="0" borderId="9" xfId="1" applyNumberFormat="1" applyFont="1" applyFill="1" applyBorder="1" applyProtection="1">
      <protection hidden="1"/>
    </xf>
    <xf numFmtId="4" fontId="11" fillId="0" borderId="0" xfId="1" applyNumberFormat="1" applyFont="1" applyFill="1" applyProtection="1">
      <protection hidden="1"/>
    </xf>
    <xf numFmtId="0" fontId="11" fillId="0" borderId="0" xfId="1" applyFont="1" applyFill="1" applyAlignment="1" applyProtection="1">
      <alignment horizontal="right"/>
      <protection hidden="1"/>
    </xf>
    <xf numFmtId="0" fontId="11" fillId="0" borderId="0" xfId="1" applyFont="1" applyFill="1" applyProtection="1">
      <protection hidden="1"/>
    </xf>
    <xf numFmtId="4" fontId="11" fillId="0" borderId="11" xfId="1" applyNumberFormat="1" applyFont="1" applyFill="1" applyBorder="1" applyProtection="1">
      <protection hidden="1"/>
    </xf>
    <xf numFmtId="0" fontId="11" fillId="0" borderId="0" xfId="1" applyFont="1" applyFill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9" xfId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center" vertical="center" wrapText="1"/>
      <protection hidden="1"/>
    </xf>
    <xf numFmtId="3" fontId="22" fillId="0" borderId="9" xfId="1" applyNumberFormat="1" applyFont="1" applyFill="1" applyBorder="1" applyAlignment="1" applyProtection="1">
      <alignment horizontal="center" vertical="center" wrapText="1"/>
      <protection locked="0" hidden="1"/>
    </xf>
    <xf numFmtId="3" fontId="2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left"/>
      <protection hidden="1"/>
    </xf>
    <xf numFmtId="0" fontId="5" fillId="0" borderId="11" xfId="0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center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/>
      <protection locked="0" hidden="1"/>
    </xf>
    <xf numFmtId="0" fontId="2" fillId="0" borderId="8" xfId="0" applyFont="1" applyBorder="1" applyAlignment="1" applyProtection="1">
      <alignment horizontal="center"/>
      <protection locked="0" hidden="1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13" xfId="0" applyFont="1" applyFill="1" applyBorder="1" applyAlignment="1" applyProtection="1">
      <alignment horizontal="center"/>
      <protection hidden="1"/>
    </xf>
    <xf numFmtId="0" fontId="5" fillId="0" borderId="14" xfId="0" applyFont="1" applyBorder="1" applyProtection="1">
      <protection hidden="1"/>
    </xf>
    <xf numFmtId="0" fontId="5" fillId="0" borderId="15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 vertical="top"/>
      <protection hidden="1"/>
    </xf>
    <xf numFmtId="0" fontId="4" fillId="0" borderId="14" xfId="0" applyFont="1" applyBorder="1" applyAlignment="1" applyProtection="1">
      <alignment horizontal="center" vertical="top"/>
      <protection hidden="1"/>
    </xf>
    <xf numFmtId="0" fontId="4" fillId="0" borderId="15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/>
      <protection hidden="1"/>
    </xf>
    <xf numFmtId="0" fontId="13" fillId="0" borderId="15" xfId="0" applyFont="1" applyFill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9" fillId="0" borderId="0" xfId="1" applyFont="1" applyFill="1" applyAlignment="1" applyProtection="1">
      <alignment horizontal="center"/>
      <protection hidden="1"/>
    </xf>
    <xf numFmtId="0" fontId="12" fillId="0" borderId="9" xfId="1" applyFont="1" applyFill="1" applyBorder="1" applyAlignment="1" applyProtection="1">
      <alignment horizontal="center" vertical="center" wrapText="1"/>
      <protection hidden="1"/>
    </xf>
    <xf numFmtId="49" fontId="12" fillId="0" borderId="12" xfId="1" applyNumberFormat="1" applyFont="1" applyFill="1" applyBorder="1" applyAlignment="1" applyProtection="1">
      <alignment horizontal="center" vertical="center" wrapText="1"/>
      <protection hidden="1"/>
    </xf>
    <xf numFmtId="49" fontId="12" fillId="0" borderId="21" xfId="1" applyNumberFormat="1" applyFont="1" applyFill="1" applyBorder="1" applyAlignment="1" applyProtection="1">
      <alignment horizontal="center" vertical="center" wrapText="1"/>
      <protection hidden="1"/>
    </xf>
    <xf numFmtId="49" fontId="12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e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95;&#1077;&#1090;%20&#1062;&#1050;&#1050;%20%20&#1048;&#1060;%20%202015%20&#1075;%20%203%20&#1082;&#1074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&#1047;&#1080;&#1083;&#1086;&#1083;&#1072;/&#1054;&#1090;&#1095;&#1077;&#1090;%20&#1062;&#1050;&#1050;%20%20&#1048;&#1060;%20%202014%20&#1075;%204%20&#1082;&#107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_фонда"/>
      <sheetName val="актив"/>
      <sheetName val="Лист4"/>
      <sheetName val="акти"/>
      <sheetName val="пасс"/>
      <sheetName val="Лист3"/>
      <sheetName val="пассив"/>
      <sheetName val="платеж"/>
      <sheetName val="оборот 3 кв"/>
      <sheetName val="фор 2"/>
      <sheetName val="про пай"/>
      <sheetName val="про Акц"/>
      <sheetName val="поку пай"/>
      <sheetName val="поку Ак"/>
      <sheetName val="Воз УК"/>
      <sheetName val="Воз депозит."/>
      <sheetName val="Воз НС"/>
      <sheetName val="Доход"/>
      <sheetName val="Чисти"/>
      <sheetName val="Вознаг"/>
      <sheetName val="Паи"/>
      <sheetName val="затраты"/>
      <sheetName val="Отчет о расходах"/>
      <sheetName val="газета"/>
      <sheetName val="3 кв 2015 дивиденды"/>
      <sheetName val="измене номинала"/>
      <sheetName val="Лист1"/>
      <sheetName val="3 квар 2015"/>
      <sheetName val="расходы"/>
    </sheetNames>
    <sheetDataSet>
      <sheetData sheetId="0"/>
      <sheetData sheetId="1">
        <row r="14">
          <cell r="C14">
            <v>3747757029.0700002</v>
          </cell>
        </row>
      </sheetData>
      <sheetData sheetId="2"/>
      <sheetData sheetId="3"/>
      <sheetData sheetId="4"/>
      <sheetData sheetId="5"/>
      <sheetData sheetId="6">
        <row r="6">
          <cell r="C6">
            <v>631904000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C12">
            <v>1952879320.74</v>
          </cell>
        </row>
      </sheetData>
      <sheetData sheetId="18"/>
      <sheetData sheetId="19">
        <row r="6">
          <cell r="A6" t="str">
            <v>АО ИФ " Даромад Плюс"</v>
          </cell>
        </row>
      </sheetData>
      <sheetData sheetId="20"/>
      <sheetData sheetId="21"/>
      <sheetData sheetId="22">
        <row r="9">
          <cell r="J9">
            <v>129070521.05000001</v>
          </cell>
        </row>
      </sheetData>
      <sheetData sheetId="23"/>
      <sheetData sheetId="24">
        <row r="47">
          <cell r="G47">
            <v>193035051.61000004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_фонда"/>
      <sheetName val="актив"/>
      <sheetName val="Об4 кв 2014г"/>
      <sheetName val="Лист4"/>
      <sheetName val="акти"/>
      <sheetName val="пасс"/>
      <sheetName val="Лист3"/>
      <sheetName val="пассив"/>
      <sheetName val="платеж"/>
      <sheetName val="Лист15"/>
      <sheetName val="фор 2"/>
      <sheetName val="про пай"/>
      <sheetName val="про Акц"/>
      <sheetName val="Об1кв2014кв"/>
      <sheetName val="Лист1"/>
      <sheetName val="поку пай"/>
      <sheetName val="поку Ак"/>
      <sheetName val="Воз УК"/>
      <sheetName val="Воз депозит."/>
      <sheetName val="Воз НС"/>
      <sheetName val="Форма 4-К"/>
      <sheetName val="оборт 2 кв "/>
      <sheetName val="Доход"/>
      <sheetName val="Чисти"/>
      <sheetName val="Вознаг"/>
      <sheetName val="Паи"/>
      <sheetName val="харажат"/>
      <sheetName val="Другие ценн "/>
      <sheetName val="Отчет о расходах"/>
      <sheetName val="газета"/>
      <sheetName val="газ"/>
      <sheetName val="Лист5"/>
      <sheetName val="премия 2014"/>
      <sheetName val="Премия"/>
      <sheetName val="диви"/>
      <sheetName val="Лист7"/>
      <sheetName val="Лист11"/>
      <sheetName val="2 кв квартал"/>
      <sheetName val="Лист9"/>
      <sheetName val="1 кв новый"/>
      <sheetName val=" див1 кв 2013"/>
      <sheetName val="4 кв черновой диви 2013"/>
      <sheetName val="1 в 2014 й диви"/>
      <sheetName val="4 кв дивиден 2013 г"/>
      <sheetName val="оборот по портфел"/>
      <sheetName val="Лист12"/>
      <sheetName val="4 кв 2014 дивиденды"/>
      <sheetName val="3 кв 2014 дивиденды"/>
      <sheetName val="2 кв 2014 дивиден"/>
      <sheetName val="оборот 2 кв 2014"/>
      <sheetName val="1 квар 2014"/>
      <sheetName val="черн 3 кв 14"/>
      <sheetName val="Лист2"/>
      <sheetName val="4 кв 2014"/>
      <sheetName val="4 кв 2014 г +-"/>
      <sheetName val="3 кв 2014 го"/>
      <sheetName val="2 кв 2014 г"/>
      <sheetName val="1 кв 2013"/>
      <sheetName val="Лист6"/>
      <sheetName val="Информация о НС"/>
    </sheetNames>
    <sheetDataSet>
      <sheetData sheetId="0" refreshError="1"/>
      <sheetData sheetId="1">
        <row r="14">
          <cell r="C14">
            <v>1758243953.3700001</v>
          </cell>
          <cell r="D14">
            <v>3747757029.0700002</v>
          </cell>
        </row>
        <row r="15">
          <cell r="C15">
            <v>1754715467.7</v>
          </cell>
          <cell r="D15">
            <v>3742039412.9000001</v>
          </cell>
        </row>
        <row r="19">
          <cell r="D19">
            <v>5717616.1699999999</v>
          </cell>
        </row>
        <row r="24">
          <cell r="C24">
            <v>100870719.5</v>
          </cell>
          <cell r="D24">
            <v>103839509.06999999</v>
          </cell>
        </row>
        <row r="41">
          <cell r="C41">
            <v>2124977.25</v>
          </cell>
          <cell r="D41">
            <v>1877984.16</v>
          </cell>
        </row>
        <row r="45">
          <cell r="C45">
            <v>322755893.95999998</v>
          </cell>
          <cell r="D45">
            <v>253641671.16</v>
          </cell>
        </row>
        <row r="48">
          <cell r="C48">
            <v>40029066.060000002</v>
          </cell>
          <cell r="D48">
            <v>4463496.68</v>
          </cell>
        </row>
      </sheetData>
      <sheetData sheetId="2">
        <row r="42">
          <cell r="F42">
            <v>181556712.63</v>
          </cell>
        </row>
        <row r="43">
          <cell r="F43">
            <v>548456.75</v>
          </cell>
        </row>
        <row r="44">
          <cell r="F44">
            <v>2032288851.9400001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6">
          <cell r="C6">
            <v>631904000</v>
          </cell>
          <cell r="D6">
            <v>631904000</v>
          </cell>
        </row>
        <row r="8">
          <cell r="C8">
            <v>94785600</v>
          </cell>
          <cell r="D8">
            <v>94785600</v>
          </cell>
        </row>
        <row r="10">
          <cell r="C10">
            <v>974699337.20000005</v>
          </cell>
          <cell r="D10">
            <v>2730097419.7600002</v>
          </cell>
        </row>
        <row r="21">
          <cell r="C21">
            <v>485759648.02999997</v>
          </cell>
          <cell r="D21">
            <v>546508462</v>
          </cell>
        </row>
        <row r="41">
          <cell r="D41">
            <v>15357217.25</v>
          </cell>
        </row>
        <row r="46">
          <cell r="C46">
            <v>36876024.909999996</v>
          </cell>
          <cell r="D46">
            <v>90695424.219999999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>
        <row r="6">
          <cell r="A6" t="str">
            <v>АО ИФ " Даромад Плюс"</v>
          </cell>
        </row>
      </sheetData>
      <sheetData sheetId="25" refreshError="1"/>
      <sheetData sheetId="26" refreshError="1"/>
      <sheetData sheetId="27" refreshError="1"/>
      <sheetData sheetId="28">
        <row r="9">
          <cell r="J9">
            <v>152722141.81975001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L20" sqref="L20"/>
    </sheetView>
  </sheetViews>
  <sheetFormatPr defaultRowHeight="15" x14ac:dyDescent="0.25"/>
  <cols>
    <col min="1" max="3" width="9.140625" style="1"/>
    <col min="4" max="4" width="13.85546875" style="1" customWidth="1"/>
    <col min="5" max="5" width="10.7109375" style="1" customWidth="1"/>
    <col min="6" max="6" width="9.7109375" style="1" customWidth="1"/>
    <col min="7" max="7" width="11.5703125" style="1" bestFit="1" customWidth="1"/>
    <col min="8" max="259" width="9.140625" style="1"/>
    <col min="260" max="260" width="13.85546875" style="1" customWidth="1"/>
    <col min="261" max="261" width="10.7109375" style="1" customWidth="1"/>
    <col min="262" max="262" width="9.7109375" style="1" customWidth="1"/>
    <col min="263" max="263" width="11.5703125" style="1" bestFit="1" customWidth="1"/>
    <col min="264" max="515" width="9.140625" style="1"/>
    <col min="516" max="516" width="13.85546875" style="1" customWidth="1"/>
    <col min="517" max="517" width="10.7109375" style="1" customWidth="1"/>
    <col min="518" max="518" width="9.7109375" style="1" customWidth="1"/>
    <col min="519" max="519" width="11.5703125" style="1" bestFit="1" customWidth="1"/>
    <col min="520" max="771" width="9.140625" style="1"/>
    <col min="772" max="772" width="13.85546875" style="1" customWidth="1"/>
    <col min="773" max="773" width="10.7109375" style="1" customWidth="1"/>
    <col min="774" max="774" width="9.7109375" style="1" customWidth="1"/>
    <col min="775" max="775" width="11.5703125" style="1" bestFit="1" customWidth="1"/>
    <col min="776" max="1027" width="9.140625" style="1"/>
    <col min="1028" max="1028" width="13.85546875" style="1" customWidth="1"/>
    <col min="1029" max="1029" width="10.7109375" style="1" customWidth="1"/>
    <col min="1030" max="1030" width="9.7109375" style="1" customWidth="1"/>
    <col min="1031" max="1031" width="11.5703125" style="1" bestFit="1" customWidth="1"/>
    <col min="1032" max="1283" width="9.140625" style="1"/>
    <col min="1284" max="1284" width="13.85546875" style="1" customWidth="1"/>
    <col min="1285" max="1285" width="10.7109375" style="1" customWidth="1"/>
    <col min="1286" max="1286" width="9.7109375" style="1" customWidth="1"/>
    <col min="1287" max="1287" width="11.5703125" style="1" bestFit="1" customWidth="1"/>
    <col min="1288" max="1539" width="9.140625" style="1"/>
    <col min="1540" max="1540" width="13.85546875" style="1" customWidth="1"/>
    <col min="1541" max="1541" width="10.7109375" style="1" customWidth="1"/>
    <col min="1542" max="1542" width="9.7109375" style="1" customWidth="1"/>
    <col min="1543" max="1543" width="11.5703125" style="1" bestFit="1" customWidth="1"/>
    <col min="1544" max="1795" width="9.140625" style="1"/>
    <col min="1796" max="1796" width="13.85546875" style="1" customWidth="1"/>
    <col min="1797" max="1797" width="10.7109375" style="1" customWidth="1"/>
    <col min="1798" max="1798" width="9.7109375" style="1" customWidth="1"/>
    <col min="1799" max="1799" width="11.5703125" style="1" bestFit="1" customWidth="1"/>
    <col min="1800" max="2051" width="9.140625" style="1"/>
    <col min="2052" max="2052" width="13.85546875" style="1" customWidth="1"/>
    <col min="2053" max="2053" width="10.7109375" style="1" customWidth="1"/>
    <col min="2054" max="2054" width="9.7109375" style="1" customWidth="1"/>
    <col min="2055" max="2055" width="11.5703125" style="1" bestFit="1" customWidth="1"/>
    <col min="2056" max="2307" width="9.140625" style="1"/>
    <col min="2308" max="2308" width="13.85546875" style="1" customWidth="1"/>
    <col min="2309" max="2309" width="10.7109375" style="1" customWidth="1"/>
    <col min="2310" max="2310" width="9.7109375" style="1" customWidth="1"/>
    <col min="2311" max="2311" width="11.5703125" style="1" bestFit="1" customWidth="1"/>
    <col min="2312" max="2563" width="9.140625" style="1"/>
    <col min="2564" max="2564" width="13.85546875" style="1" customWidth="1"/>
    <col min="2565" max="2565" width="10.7109375" style="1" customWidth="1"/>
    <col min="2566" max="2566" width="9.7109375" style="1" customWidth="1"/>
    <col min="2567" max="2567" width="11.5703125" style="1" bestFit="1" customWidth="1"/>
    <col min="2568" max="2819" width="9.140625" style="1"/>
    <col min="2820" max="2820" width="13.85546875" style="1" customWidth="1"/>
    <col min="2821" max="2821" width="10.7109375" style="1" customWidth="1"/>
    <col min="2822" max="2822" width="9.7109375" style="1" customWidth="1"/>
    <col min="2823" max="2823" width="11.5703125" style="1" bestFit="1" customWidth="1"/>
    <col min="2824" max="3075" width="9.140625" style="1"/>
    <col min="3076" max="3076" width="13.85546875" style="1" customWidth="1"/>
    <col min="3077" max="3077" width="10.7109375" style="1" customWidth="1"/>
    <col min="3078" max="3078" width="9.7109375" style="1" customWidth="1"/>
    <col min="3079" max="3079" width="11.5703125" style="1" bestFit="1" customWidth="1"/>
    <col min="3080" max="3331" width="9.140625" style="1"/>
    <col min="3332" max="3332" width="13.85546875" style="1" customWidth="1"/>
    <col min="3333" max="3333" width="10.7109375" style="1" customWidth="1"/>
    <col min="3334" max="3334" width="9.7109375" style="1" customWidth="1"/>
    <col min="3335" max="3335" width="11.5703125" style="1" bestFit="1" customWidth="1"/>
    <col min="3336" max="3587" width="9.140625" style="1"/>
    <col min="3588" max="3588" width="13.85546875" style="1" customWidth="1"/>
    <col min="3589" max="3589" width="10.7109375" style="1" customWidth="1"/>
    <col min="3590" max="3590" width="9.7109375" style="1" customWidth="1"/>
    <col min="3591" max="3591" width="11.5703125" style="1" bestFit="1" customWidth="1"/>
    <col min="3592" max="3843" width="9.140625" style="1"/>
    <col min="3844" max="3844" width="13.85546875" style="1" customWidth="1"/>
    <col min="3845" max="3845" width="10.7109375" style="1" customWidth="1"/>
    <col min="3846" max="3846" width="9.7109375" style="1" customWidth="1"/>
    <col min="3847" max="3847" width="11.5703125" style="1" bestFit="1" customWidth="1"/>
    <col min="3848" max="4099" width="9.140625" style="1"/>
    <col min="4100" max="4100" width="13.85546875" style="1" customWidth="1"/>
    <col min="4101" max="4101" width="10.7109375" style="1" customWidth="1"/>
    <col min="4102" max="4102" width="9.7109375" style="1" customWidth="1"/>
    <col min="4103" max="4103" width="11.5703125" style="1" bestFit="1" customWidth="1"/>
    <col min="4104" max="4355" width="9.140625" style="1"/>
    <col min="4356" max="4356" width="13.85546875" style="1" customWidth="1"/>
    <col min="4357" max="4357" width="10.7109375" style="1" customWidth="1"/>
    <col min="4358" max="4358" width="9.7109375" style="1" customWidth="1"/>
    <col min="4359" max="4359" width="11.5703125" style="1" bestFit="1" customWidth="1"/>
    <col min="4360" max="4611" width="9.140625" style="1"/>
    <col min="4612" max="4612" width="13.85546875" style="1" customWidth="1"/>
    <col min="4613" max="4613" width="10.7109375" style="1" customWidth="1"/>
    <col min="4614" max="4614" width="9.7109375" style="1" customWidth="1"/>
    <col min="4615" max="4615" width="11.5703125" style="1" bestFit="1" customWidth="1"/>
    <col min="4616" max="4867" width="9.140625" style="1"/>
    <col min="4868" max="4868" width="13.85546875" style="1" customWidth="1"/>
    <col min="4869" max="4869" width="10.7109375" style="1" customWidth="1"/>
    <col min="4870" max="4870" width="9.7109375" style="1" customWidth="1"/>
    <col min="4871" max="4871" width="11.5703125" style="1" bestFit="1" customWidth="1"/>
    <col min="4872" max="5123" width="9.140625" style="1"/>
    <col min="5124" max="5124" width="13.85546875" style="1" customWidth="1"/>
    <col min="5125" max="5125" width="10.7109375" style="1" customWidth="1"/>
    <col min="5126" max="5126" width="9.7109375" style="1" customWidth="1"/>
    <col min="5127" max="5127" width="11.5703125" style="1" bestFit="1" customWidth="1"/>
    <col min="5128" max="5379" width="9.140625" style="1"/>
    <col min="5380" max="5380" width="13.85546875" style="1" customWidth="1"/>
    <col min="5381" max="5381" width="10.7109375" style="1" customWidth="1"/>
    <col min="5382" max="5382" width="9.7109375" style="1" customWidth="1"/>
    <col min="5383" max="5383" width="11.5703125" style="1" bestFit="1" customWidth="1"/>
    <col min="5384" max="5635" width="9.140625" style="1"/>
    <col min="5636" max="5636" width="13.85546875" style="1" customWidth="1"/>
    <col min="5637" max="5637" width="10.7109375" style="1" customWidth="1"/>
    <col min="5638" max="5638" width="9.7109375" style="1" customWidth="1"/>
    <col min="5639" max="5639" width="11.5703125" style="1" bestFit="1" customWidth="1"/>
    <col min="5640" max="5891" width="9.140625" style="1"/>
    <col min="5892" max="5892" width="13.85546875" style="1" customWidth="1"/>
    <col min="5893" max="5893" width="10.7109375" style="1" customWidth="1"/>
    <col min="5894" max="5894" width="9.7109375" style="1" customWidth="1"/>
    <col min="5895" max="5895" width="11.5703125" style="1" bestFit="1" customWidth="1"/>
    <col min="5896" max="6147" width="9.140625" style="1"/>
    <col min="6148" max="6148" width="13.85546875" style="1" customWidth="1"/>
    <col min="6149" max="6149" width="10.7109375" style="1" customWidth="1"/>
    <col min="6150" max="6150" width="9.7109375" style="1" customWidth="1"/>
    <col min="6151" max="6151" width="11.5703125" style="1" bestFit="1" customWidth="1"/>
    <col min="6152" max="6403" width="9.140625" style="1"/>
    <col min="6404" max="6404" width="13.85546875" style="1" customWidth="1"/>
    <col min="6405" max="6405" width="10.7109375" style="1" customWidth="1"/>
    <col min="6406" max="6406" width="9.7109375" style="1" customWidth="1"/>
    <col min="6407" max="6407" width="11.5703125" style="1" bestFit="1" customWidth="1"/>
    <col min="6408" max="6659" width="9.140625" style="1"/>
    <col min="6660" max="6660" width="13.85546875" style="1" customWidth="1"/>
    <col min="6661" max="6661" width="10.7109375" style="1" customWidth="1"/>
    <col min="6662" max="6662" width="9.7109375" style="1" customWidth="1"/>
    <col min="6663" max="6663" width="11.5703125" style="1" bestFit="1" customWidth="1"/>
    <col min="6664" max="6915" width="9.140625" style="1"/>
    <col min="6916" max="6916" width="13.85546875" style="1" customWidth="1"/>
    <col min="6917" max="6917" width="10.7109375" style="1" customWidth="1"/>
    <col min="6918" max="6918" width="9.7109375" style="1" customWidth="1"/>
    <col min="6919" max="6919" width="11.5703125" style="1" bestFit="1" customWidth="1"/>
    <col min="6920" max="7171" width="9.140625" style="1"/>
    <col min="7172" max="7172" width="13.85546875" style="1" customWidth="1"/>
    <col min="7173" max="7173" width="10.7109375" style="1" customWidth="1"/>
    <col min="7174" max="7174" width="9.7109375" style="1" customWidth="1"/>
    <col min="7175" max="7175" width="11.5703125" style="1" bestFit="1" customWidth="1"/>
    <col min="7176" max="7427" width="9.140625" style="1"/>
    <col min="7428" max="7428" width="13.85546875" style="1" customWidth="1"/>
    <col min="7429" max="7429" width="10.7109375" style="1" customWidth="1"/>
    <col min="7430" max="7430" width="9.7109375" style="1" customWidth="1"/>
    <col min="7431" max="7431" width="11.5703125" style="1" bestFit="1" customWidth="1"/>
    <col min="7432" max="7683" width="9.140625" style="1"/>
    <col min="7684" max="7684" width="13.85546875" style="1" customWidth="1"/>
    <col min="7685" max="7685" width="10.7109375" style="1" customWidth="1"/>
    <col min="7686" max="7686" width="9.7109375" style="1" customWidth="1"/>
    <col min="7687" max="7687" width="11.5703125" style="1" bestFit="1" customWidth="1"/>
    <col min="7688" max="7939" width="9.140625" style="1"/>
    <col min="7940" max="7940" width="13.85546875" style="1" customWidth="1"/>
    <col min="7941" max="7941" width="10.7109375" style="1" customWidth="1"/>
    <col min="7942" max="7942" width="9.7109375" style="1" customWidth="1"/>
    <col min="7943" max="7943" width="11.5703125" style="1" bestFit="1" customWidth="1"/>
    <col min="7944" max="8195" width="9.140625" style="1"/>
    <col min="8196" max="8196" width="13.85546875" style="1" customWidth="1"/>
    <col min="8197" max="8197" width="10.7109375" style="1" customWidth="1"/>
    <col min="8198" max="8198" width="9.7109375" style="1" customWidth="1"/>
    <col min="8199" max="8199" width="11.5703125" style="1" bestFit="1" customWidth="1"/>
    <col min="8200" max="8451" width="9.140625" style="1"/>
    <col min="8452" max="8452" width="13.85546875" style="1" customWidth="1"/>
    <col min="8453" max="8453" width="10.7109375" style="1" customWidth="1"/>
    <col min="8454" max="8454" width="9.7109375" style="1" customWidth="1"/>
    <col min="8455" max="8455" width="11.5703125" style="1" bestFit="1" customWidth="1"/>
    <col min="8456" max="8707" width="9.140625" style="1"/>
    <col min="8708" max="8708" width="13.85546875" style="1" customWidth="1"/>
    <col min="8709" max="8709" width="10.7109375" style="1" customWidth="1"/>
    <col min="8710" max="8710" width="9.7109375" style="1" customWidth="1"/>
    <col min="8711" max="8711" width="11.5703125" style="1" bestFit="1" customWidth="1"/>
    <col min="8712" max="8963" width="9.140625" style="1"/>
    <col min="8964" max="8964" width="13.85546875" style="1" customWidth="1"/>
    <col min="8965" max="8965" width="10.7109375" style="1" customWidth="1"/>
    <col min="8966" max="8966" width="9.7109375" style="1" customWidth="1"/>
    <col min="8967" max="8967" width="11.5703125" style="1" bestFit="1" customWidth="1"/>
    <col min="8968" max="9219" width="9.140625" style="1"/>
    <col min="9220" max="9220" width="13.85546875" style="1" customWidth="1"/>
    <col min="9221" max="9221" width="10.7109375" style="1" customWidth="1"/>
    <col min="9222" max="9222" width="9.7109375" style="1" customWidth="1"/>
    <col min="9223" max="9223" width="11.5703125" style="1" bestFit="1" customWidth="1"/>
    <col min="9224" max="9475" width="9.140625" style="1"/>
    <col min="9476" max="9476" width="13.85546875" style="1" customWidth="1"/>
    <col min="9477" max="9477" width="10.7109375" style="1" customWidth="1"/>
    <col min="9478" max="9478" width="9.7109375" style="1" customWidth="1"/>
    <col min="9479" max="9479" width="11.5703125" style="1" bestFit="1" customWidth="1"/>
    <col min="9480" max="9731" width="9.140625" style="1"/>
    <col min="9732" max="9732" width="13.85546875" style="1" customWidth="1"/>
    <col min="9733" max="9733" width="10.7109375" style="1" customWidth="1"/>
    <col min="9734" max="9734" width="9.7109375" style="1" customWidth="1"/>
    <col min="9735" max="9735" width="11.5703125" style="1" bestFit="1" customWidth="1"/>
    <col min="9736" max="9987" width="9.140625" style="1"/>
    <col min="9988" max="9988" width="13.85546875" style="1" customWidth="1"/>
    <col min="9989" max="9989" width="10.7109375" style="1" customWidth="1"/>
    <col min="9990" max="9990" width="9.7109375" style="1" customWidth="1"/>
    <col min="9991" max="9991" width="11.5703125" style="1" bestFit="1" customWidth="1"/>
    <col min="9992" max="10243" width="9.140625" style="1"/>
    <col min="10244" max="10244" width="13.85546875" style="1" customWidth="1"/>
    <col min="10245" max="10245" width="10.7109375" style="1" customWidth="1"/>
    <col min="10246" max="10246" width="9.7109375" style="1" customWidth="1"/>
    <col min="10247" max="10247" width="11.5703125" style="1" bestFit="1" customWidth="1"/>
    <col min="10248" max="10499" width="9.140625" style="1"/>
    <col min="10500" max="10500" width="13.85546875" style="1" customWidth="1"/>
    <col min="10501" max="10501" width="10.7109375" style="1" customWidth="1"/>
    <col min="10502" max="10502" width="9.7109375" style="1" customWidth="1"/>
    <col min="10503" max="10503" width="11.5703125" style="1" bestFit="1" customWidth="1"/>
    <col min="10504" max="10755" width="9.140625" style="1"/>
    <col min="10756" max="10756" width="13.85546875" style="1" customWidth="1"/>
    <col min="10757" max="10757" width="10.7109375" style="1" customWidth="1"/>
    <col min="10758" max="10758" width="9.7109375" style="1" customWidth="1"/>
    <col min="10759" max="10759" width="11.5703125" style="1" bestFit="1" customWidth="1"/>
    <col min="10760" max="11011" width="9.140625" style="1"/>
    <col min="11012" max="11012" width="13.85546875" style="1" customWidth="1"/>
    <col min="11013" max="11013" width="10.7109375" style="1" customWidth="1"/>
    <col min="11014" max="11014" width="9.7109375" style="1" customWidth="1"/>
    <col min="11015" max="11015" width="11.5703125" style="1" bestFit="1" customWidth="1"/>
    <col min="11016" max="11267" width="9.140625" style="1"/>
    <col min="11268" max="11268" width="13.85546875" style="1" customWidth="1"/>
    <col min="11269" max="11269" width="10.7109375" style="1" customWidth="1"/>
    <col min="11270" max="11270" width="9.7109375" style="1" customWidth="1"/>
    <col min="11271" max="11271" width="11.5703125" style="1" bestFit="1" customWidth="1"/>
    <col min="11272" max="11523" width="9.140625" style="1"/>
    <col min="11524" max="11524" width="13.85546875" style="1" customWidth="1"/>
    <col min="11525" max="11525" width="10.7109375" style="1" customWidth="1"/>
    <col min="11526" max="11526" width="9.7109375" style="1" customWidth="1"/>
    <col min="11527" max="11527" width="11.5703125" style="1" bestFit="1" customWidth="1"/>
    <col min="11528" max="11779" width="9.140625" style="1"/>
    <col min="11780" max="11780" width="13.85546875" style="1" customWidth="1"/>
    <col min="11781" max="11781" width="10.7109375" style="1" customWidth="1"/>
    <col min="11782" max="11782" width="9.7109375" style="1" customWidth="1"/>
    <col min="11783" max="11783" width="11.5703125" style="1" bestFit="1" customWidth="1"/>
    <col min="11784" max="12035" width="9.140625" style="1"/>
    <col min="12036" max="12036" width="13.85546875" style="1" customWidth="1"/>
    <col min="12037" max="12037" width="10.7109375" style="1" customWidth="1"/>
    <col min="12038" max="12038" width="9.7109375" style="1" customWidth="1"/>
    <col min="12039" max="12039" width="11.5703125" style="1" bestFit="1" customWidth="1"/>
    <col min="12040" max="12291" width="9.140625" style="1"/>
    <col min="12292" max="12292" width="13.85546875" style="1" customWidth="1"/>
    <col min="12293" max="12293" width="10.7109375" style="1" customWidth="1"/>
    <col min="12294" max="12294" width="9.7109375" style="1" customWidth="1"/>
    <col min="12295" max="12295" width="11.5703125" style="1" bestFit="1" customWidth="1"/>
    <col min="12296" max="12547" width="9.140625" style="1"/>
    <col min="12548" max="12548" width="13.85546875" style="1" customWidth="1"/>
    <col min="12549" max="12549" width="10.7109375" style="1" customWidth="1"/>
    <col min="12550" max="12550" width="9.7109375" style="1" customWidth="1"/>
    <col min="12551" max="12551" width="11.5703125" style="1" bestFit="1" customWidth="1"/>
    <col min="12552" max="12803" width="9.140625" style="1"/>
    <col min="12804" max="12804" width="13.85546875" style="1" customWidth="1"/>
    <col min="12805" max="12805" width="10.7109375" style="1" customWidth="1"/>
    <col min="12806" max="12806" width="9.7109375" style="1" customWidth="1"/>
    <col min="12807" max="12807" width="11.5703125" style="1" bestFit="1" customWidth="1"/>
    <col min="12808" max="13059" width="9.140625" style="1"/>
    <col min="13060" max="13060" width="13.85546875" style="1" customWidth="1"/>
    <col min="13061" max="13061" width="10.7109375" style="1" customWidth="1"/>
    <col min="13062" max="13062" width="9.7109375" style="1" customWidth="1"/>
    <col min="13063" max="13063" width="11.5703125" style="1" bestFit="1" customWidth="1"/>
    <col min="13064" max="13315" width="9.140625" style="1"/>
    <col min="13316" max="13316" width="13.85546875" style="1" customWidth="1"/>
    <col min="13317" max="13317" width="10.7109375" style="1" customWidth="1"/>
    <col min="13318" max="13318" width="9.7109375" style="1" customWidth="1"/>
    <col min="13319" max="13319" width="11.5703125" style="1" bestFit="1" customWidth="1"/>
    <col min="13320" max="13571" width="9.140625" style="1"/>
    <col min="13572" max="13572" width="13.85546875" style="1" customWidth="1"/>
    <col min="13573" max="13573" width="10.7109375" style="1" customWidth="1"/>
    <col min="13574" max="13574" width="9.7109375" style="1" customWidth="1"/>
    <col min="13575" max="13575" width="11.5703125" style="1" bestFit="1" customWidth="1"/>
    <col min="13576" max="13827" width="9.140625" style="1"/>
    <col min="13828" max="13828" width="13.85546875" style="1" customWidth="1"/>
    <col min="13829" max="13829" width="10.7109375" style="1" customWidth="1"/>
    <col min="13830" max="13830" width="9.7109375" style="1" customWidth="1"/>
    <col min="13831" max="13831" width="11.5703125" style="1" bestFit="1" customWidth="1"/>
    <col min="13832" max="14083" width="9.140625" style="1"/>
    <col min="14084" max="14084" width="13.85546875" style="1" customWidth="1"/>
    <col min="14085" max="14085" width="10.7109375" style="1" customWidth="1"/>
    <col min="14086" max="14086" width="9.7109375" style="1" customWidth="1"/>
    <col min="14087" max="14087" width="11.5703125" style="1" bestFit="1" customWidth="1"/>
    <col min="14088" max="14339" width="9.140625" style="1"/>
    <col min="14340" max="14340" width="13.85546875" style="1" customWidth="1"/>
    <col min="14341" max="14341" width="10.7109375" style="1" customWidth="1"/>
    <col min="14342" max="14342" width="9.7109375" style="1" customWidth="1"/>
    <col min="14343" max="14343" width="11.5703125" style="1" bestFit="1" customWidth="1"/>
    <col min="14344" max="14595" width="9.140625" style="1"/>
    <col min="14596" max="14596" width="13.85546875" style="1" customWidth="1"/>
    <col min="14597" max="14597" width="10.7109375" style="1" customWidth="1"/>
    <col min="14598" max="14598" width="9.7109375" style="1" customWidth="1"/>
    <col min="14599" max="14599" width="11.5703125" style="1" bestFit="1" customWidth="1"/>
    <col min="14600" max="14851" width="9.140625" style="1"/>
    <col min="14852" max="14852" width="13.85546875" style="1" customWidth="1"/>
    <col min="14853" max="14853" width="10.7109375" style="1" customWidth="1"/>
    <col min="14854" max="14854" width="9.7109375" style="1" customWidth="1"/>
    <col min="14855" max="14855" width="11.5703125" style="1" bestFit="1" customWidth="1"/>
    <col min="14856" max="15107" width="9.140625" style="1"/>
    <col min="15108" max="15108" width="13.85546875" style="1" customWidth="1"/>
    <col min="15109" max="15109" width="10.7109375" style="1" customWidth="1"/>
    <col min="15110" max="15110" width="9.7109375" style="1" customWidth="1"/>
    <col min="15111" max="15111" width="11.5703125" style="1" bestFit="1" customWidth="1"/>
    <col min="15112" max="15363" width="9.140625" style="1"/>
    <col min="15364" max="15364" width="13.85546875" style="1" customWidth="1"/>
    <col min="15365" max="15365" width="10.7109375" style="1" customWidth="1"/>
    <col min="15366" max="15366" width="9.7109375" style="1" customWidth="1"/>
    <col min="15367" max="15367" width="11.5703125" style="1" bestFit="1" customWidth="1"/>
    <col min="15368" max="15619" width="9.140625" style="1"/>
    <col min="15620" max="15620" width="13.85546875" style="1" customWidth="1"/>
    <col min="15621" max="15621" width="10.7109375" style="1" customWidth="1"/>
    <col min="15622" max="15622" width="9.7109375" style="1" customWidth="1"/>
    <col min="15623" max="15623" width="11.5703125" style="1" bestFit="1" customWidth="1"/>
    <col min="15624" max="15875" width="9.140625" style="1"/>
    <col min="15876" max="15876" width="13.85546875" style="1" customWidth="1"/>
    <col min="15877" max="15877" width="10.7109375" style="1" customWidth="1"/>
    <col min="15878" max="15878" width="9.7109375" style="1" customWidth="1"/>
    <col min="15879" max="15879" width="11.5703125" style="1" bestFit="1" customWidth="1"/>
    <col min="15880" max="16131" width="9.140625" style="1"/>
    <col min="16132" max="16132" width="13.85546875" style="1" customWidth="1"/>
    <col min="16133" max="16133" width="10.7109375" style="1" customWidth="1"/>
    <col min="16134" max="16134" width="9.7109375" style="1" customWidth="1"/>
    <col min="16135" max="16135" width="11.5703125" style="1" bestFit="1" customWidth="1"/>
    <col min="16136" max="16384" width="9.140625" style="1"/>
  </cols>
  <sheetData>
    <row r="2" spans="2:9" x14ac:dyDescent="0.25">
      <c r="B2" s="2"/>
      <c r="C2" s="3"/>
      <c r="D2" s="3"/>
      <c r="E2" s="3"/>
      <c r="F2" s="3"/>
      <c r="G2" s="3"/>
      <c r="H2" s="3"/>
      <c r="I2" s="4"/>
    </row>
    <row r="3" spans="2:9" ht="20.25" x14ac:dyDescent="0.3">
      <c r="B3" s="5"/>
      <c r="C3" s="143" t="s">
        <v>0</v>
      </c>
      <c r="D3" s="143"/>
      <c r="E3" s="143"/>
      <c r="F3" s="143"/>
      <c r="G3" s="143"/>
      <c r="H3" s="143"/>
      <c r="I3" s="6"/>
    </row>
    <row r="4" spans="2:9" x14ac:dyDescent="0.25">
      <c r="B4" s="5"/>
      <c r="C4" s="7"/>
      <c r="D4" s="7"/>
      <c r="E4" s="7"/>
      <c r="F4" s="7"/>
      <c r="G4" s="7"/>
      <c r="H4" s="7"/>
      <c r="I4" s="6"/>
    </row>
    <row r="5" spans="2:9" x14ac:dyDescent="0.25">
      <c r="B5" s="5"/>
      <c r="C5" s="144" t="s">
        <v>1</v>
      </c>
      <c r="D5" s="144"/>
      <c r="E5" s="144"/>
      <c r="F5" s="144"/>
      <c r="G5" s="144"/>
      <c r="H5" s="144"/>
      <c r="I5" s="6"/>
    </row>
    <row r="6" spans="2:9" ht="15.75" thickBot="1" x14ac:dyDescent="0.3">
      <c r="B6" s="5"/>
      <c r="C6" s="7"/>
      <c r="D6" s="7"/>
      <c r="E6" s="7"/>
      <c r="F6" s="7"/>
      <c r="G6" s="7"/>
      <c r="H6" s="7"/>
      <c r="I6" s="6"/>
    </row>
    <row r="7" spans="2:9" ht="27" customHeight="1" thickBot="1" x14ac:dyDescent="0.3">
      <c r="B7" s="5"/>
      <c r="C7" s="145" t="s">
        <v>2</v>
      </c>
      <c r="D7" s="146"/>
      <c r="E7" s="146"/>
      <c r="F7" s="146"/>
      <c r="G7" s="146"/>
      <c r="H7" s="147"/>
      <c r="I7" s="6"/>
    </row>
    <row r="8" spans="2:9" ht="15.75" thickBot="1" x14ac:dyDescent="0.3">
      <c r="B8" s="5"/>
      <c r="C8" s="7"/>
      <c r="D8" s="7"/>
      <c r="E8" s="7"/>
      <c r="F8" s="7"/>
      <c r="G8" s="7"/>
      <c r="H8" s="7"/>
      <c r="I8" s="6"/>
    </row>
    <row r="9" spans="2:9" ht="16.5" thickBot="1" x14ac:dyDescent="0.3">
      <c r="B9" s="5"/>
      <c r="C9" s="8" t="s">
        <v>3</v>
      </c>
      <c r="D9" s="9">
        <v>202081907</v>
      </c>
      <c r="E9" s="8"/>
      <c r="F9" s="8" t="s">
        <v>4</v>
      </c>
      <c r="G9" s="148">
        <v>16442332</v>
      </c>
      <c r="H9" s="149"/>
      <c r="I9" s="6"/>
    </row>
    <row r="10" spans="2:9" x14ac:dyDescent="0.25">
      <c r="B10" s="5"/>
      <c r="C10" s="7"/>
      <c r="D10" s="7"/>
      <c r="E10" s="7"/>
      <c r="F10" s="7"/>
      <c r="G10" s="7"/>
      <c r="H10" s="7"/>
      <c r="I10" s="6"/>
    </row>
    <row r="11" spans="2:9" ht="15.75" thickBot="1" x14ac:dyDescent="0.3">
      <c r="B11" s="5"/>
      <c r="C11" s="7"/>
      <c r="D11" s="7"/>
      <c r="E11" s="7"/>
      <c r="F11" s="7"/>
      <c r="G11" s="7"/>
      <c r="H11" s="7"/>
      <c r="I11" s="6"/>
    </row>
    <row r="12" spans="2:9" ht="16.5" thickBot="1" x14ac:dyDescent="0.3">
      <c r="B12" s="5"/>
      <c r="C12" s="7" t="s">
        <v>5</v>
      </c>
      <c r="D12" s="7"/>
      <c r="E12" s="140" t="s">
        <v>241</v>
      </c>
      <c r="F12" s="137"/>
      <c r="G12" s="137"/>
      <c r="H12" s="138"/>
      <c r="I12" s="6"/>
    </row>
    <row r="13" spans="2:9" ht="15.75" thickBot="1" x14ac:dyDescent="0.3">
      <c r="B13" s="5"/>
      <c r="C13" s="7"/>
      <c r="D13" s="7"/>
      <c r="E13" s="7"/>
      <c r="F13" s="7"/>
      <c r="G13" s="7"/>
      <c r="H13" s="7"/>
      <c r="I13" s="6"/>
    </row>
    <row r="14" spans="2:9" ht="16.5" thickBot="1" x14ac:dyDescent="0.3">
      <c r="B14" s="5"/>
      <c r="C14" s="7" t="s">
        <v>6</v>
      </c>
      <c r="D14" s="7"/>
      <c r="E14" s="140" t="s">
        <v>7</v>
      </c>
      <c r="F14" s="141"/>
      <c r="G14" s="141"/>
      <c r="H14" s="142"/>
      <c r="I14" s="6"/>
    </row>
    <row r="15" spans="2:9" x14ac:dyDescent="0.25">
      <c r="B15" s="5"/>
      <c r="C15" s="7"/>
      <c r="D15" s="7"/>
      <c r="E15" s="7"/>
      <c r="F15" s="7"/>
      <c r="G15" s="7"/>
      <c r="H15" s="7"/>
      <c r="I15" s="6"/>
    </row>
    <row r="16" spans="2:9" ht="15.75" thickBot="1" x14ac:dyDescent="0.3">
      <c r="B16" s="5"/>
      <c r="C16" s="7"/>
      <c r="D16" s="7"/>
      <c r="E16" s="7"/>
      <c r="F16" s="7"/>
      <c r="G16" s="7"/>
      <c r="H16" s="7"/>
      <c r="I16" s="6"/>
    </row>
    <row r="17" spans="2:9" ht="16.5" thickBot="1" x14ac:dyDescent="0.3">
      <c r="B17" s="5"/>
      <c r="C17" t="s">
        <v>8</v>
      </c>
      <c r="D17" s="136">
        <f>+G9</f>
        <v>16442332</v>
      </c>
      <c r="E17" s="137"/>
      <c r="F17" s="137"/>
      <c r="G17" s="137"/>
      <c r="H17" s="138"/>
      <c r="I17" s="6"/>
    </row>
    <row r="18" spans="2:9" x14ac:dyDescent="0.25">
      <c r="B18" s="5"/>
      <c r="C18"/>
      <c r="D18" s="125"/>
      <c r="E18" s="7"/>
      <c r="F18" s="7"/>
      <c r="G18" s="7"/>
      <c r="H18" s="7"/>
      <c r="I18" s="6"/>
    </row>
    <row r="19" spans="2:9" ht="15.75" thickBot="1" x14ac:dyDescent="0.3">
      <c r="B19" s="5"/>
      <c r="C19"/>
      <c r="D19"/>
      <c r="E19" s="7"/>
      <c r="F19" s="7"/>
      <c r="G19" s="7"/>
      <c r="H19" s="7"/>
      <c r="I19" s="6"/>
    </row>
    <row r="20" spans="2:9" ht="16.5" thickBot="1" x14ac:dyDescent="0.3">
      <c r="B20" s="5"/>
      <c r="C20" t="s">
        <v>9</v>
      </c>
      <c r="D20" s="136">
        <v>96190</v>
      </c>
      <c r="E20" s="137"/>
      <c r="F20" s="137"/>
      <c r="G20" s="137"/>
      <c r="H20" s="138"/>
      <c r="I20" s="6"/>
    </row>
    <row r="21" spans="2:9" x14ac:dyDescent="0.25">
      <c r="B21" s="5"/>
      <c r="C21"/>
      <c r="D21" s="125"/>
      <c r="E21" s="7"/>
      <c r="F21" s="7"/>
      <c r="G21" s="7"/>
      <c r="H21" s="7"/>
      <c r="I21" s="6"/>
    </row>
    <row r="22" spans="2:9" ht="15.75" thickBot="1" x14ac:dyDescent="0.3">
      <c r="B22" s="5"/>
      <c r="C22"/>
      <c r="D22"/>
      <c r="E22" s="7"/>
      <c r="F22" s="7"/>
      <c r="G22" s="7"/>
      <c r="H22" s="7"/>
      <c r="I22" s="6"/>
    </row>
    <row r="23" spans="2:9" ht="16.5" thickBot="1" x14ac:dyDescent="0.3">
      <c r="B23" s="5"/>
      <c r="C23" t="s">
        <v>10</v>
      </c>
      <c r="D23" s="136" t="s">
        <v>11</v>
      </c>
      <c r="E23" s="137"/>
      <c r="F23" s="137"/>
      <c r="G23" s="137"/>
      <c r="H23" s="138"/>
      <c r="I23" s="6"/>
    </row>
    <row r="24" spans="2:9" x14ac:dyDescent="0.25">
      <c r="B24" s="5"/>
      <c r="C24" s="7"/>
      <c r="D24" s="7"/>
      <c r="E24" s="7"/>
      <c r="F24" s="7"/>
      <c r="G24" s="7"/>
      <c r="H24" s="7"/>
      <c r="I24" s="6"/>
    </row>
    <row r="25" spans="2:9" x14ac:dyDescent="0.25">
      <c r="B25" s="5"/>
      <c r="C25" s="7"/>
      <c r="D25" s="7"/>
      <c r="E25" s="7"/>
      <c r="F25" s="7"/>
      <c r="G25" s="7"/>
      <c r="H25" s="7"/>
      <c r="I25" s="6"/>
    </row>
    <row r="26" spans="2:9" ht="15.75" thickBot="1" x14ac:dyDescent="0.3">
      <c r="B26" s="5"/>
      <c r="C26" s="7"/>
      <c r="D26" s="7"/>
      <c r="E26" s="7"/>
      <c r="F26" s="7"/>
      <c r="G26" s="7"/>
      <c r="H26" s="7"/>
      <c r="I26" s="6"/>
    </row>
    <row r="27" spans="2:9" ht="15.75" thickBot="1" x14ac:dyDescent="0.3">
      <c r="B27" s="5"/>
      <c r="C27" s="7"/>
      <c r="D27" s="7"/>
      <c r="E27" s="139" t="s">
        <v>12</v>
      </c>
      <c r="F27" s="132"/>
      <c r="G27" s="133"/>
      <c r="H27" s="134"/>
      <c r="I27" s="6"/>
    </row>
    <row r="28" spans="2:9" ht="15.75" thickBot="1" x14ac:dyDescent="0.3">
      <c r="B28" s="5"/>
      <c r="C28" s="7"/>
      <c r="D28" s="7"/>
      <c r="E28"/>
      <c r="F28"/>
      <c r="G28" s="7"/>
      <c r="H28" s="7"/>
      <c r="I28" s="6"/>
    </row>
    <row r="29" spans="2:9" ht="15.75" thickBot="1" x14ac:dyDescent="0.3">
      <c r="B29" s="5"/>
      <c r="C29" s="7" t="s">
        <v>13</v>
      </c>
      <c r="D29" s="7"/>
      <c r="E29" s="139" t="s">
        <v>14</v>
      </c>
      <c r="F29" s="132"/>
      <c r="G29" s="10"/>
      <c r="H29" s="11"/>
      <c r="I29" s="6"/>
    </row>
    <row r="30" spans="2:9" ht="15.75" thickBot="1" x14ac:dyDescent="0.3">
      <c r="B30" s="5"/>
      <c r="C30" s="7"/>
      <c r="D30" s="7"/>
      <c r="E30"/>
      <c r="F30"/>
      <c r="G30" s="7"/>
      <c r="H30" s="7"/>
      <c r="I30" s="6"/>
    </row>
    <row r="31" spans="2:9" ht="15.75" thickBot="1" x14ac:dyDescent="0.3">
      <c r="B31" s="5"/>
      <c r="C31" s="7"/>
      <c r="D31" s="7"/>
      <c r="E31" s="132" t="s">
        <v>15</v>
      </c>
      <c r="F31" s="132"/>
      <c r="G31" s="133"/>
      <c r="H31" s="134"/>
      <c r="I31" s="6"/>
    </row>
    <row r="32" spans="2:9" ht="15" customHeight="1" thickBot="1" x14ac:dyDescent="0.3">
      <c r="B32" s="135"/>
      <c r="C32" s="135"/>
      <c r="D32" s="135"/>
      <c r="E32" s="135"/>
      <c r="F32" s="135"/>
      <c r="G32" s="135"/>
      <c r="H32" s="135"/>
      <c r="I32" s="135"/>
    </row>
  </sheetData>
  <mergeCells count="15">
    <mergeCell ref="E14:H14"/>
    <mergeCell ref="C3:H3"/>
    <mergeCell ref="C5:H5"/>
    <mergeCell ref="C7:H7"/>
    <mergeCell ref="G9:H9"/>
    <mergeCell ref="E12:H12"/>
    <mergeCell ref="E31:F31"/>
    <mergeCell ref="G31:H31"/>
    <mergeCell ref="B32:I32"/>
    <mergeCell ref="D17:H17"/>
    <mergeCell ref="D20:H20"/>
    <mergeCell ref="D23:H23"/>
    <mergeCell ref="E27:F27"/>
    <mergeCell ref="G27:H27"/>
    <mergeCell ref="E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2" sqref="E2"/>
    </sheetView>
  </sheetViews>
  <sheetFormatPr defaultRowHeight="12" x14ac:dyDescent="0.2"/>
  <cols>
    <col min="1" max="1" width="66.7109375" style="14" customWidth="1"/>
    <col min="2" max="2" width="7" style="14" customWidth="1"/>
    <col min="3" max="3" width="13" style="14" customWidth="1"/>
    <col min="4" max="4" width="13.28515625" style="14" customWidth="1"/>
    <col min="5" max="5" width="18.85546875" style="13" customWidth="1"/>
    <col min="6" max="6" width="18" style="13" customWidth="1"/>
    <col min="7" max="7" width="19" style="14" customWidth="1"/>
    <col min="8" max="8" width="16.28515625" style="14" customWidth="1"/>
    <col min="9" max="256" width="9.140625" style="14"/>
    <col min="257" max="257" width="66.7109375" style="14" customWidth="1"/>
    <col min="258" max="258" width="7" style="14" customWidth="1"/>
    <col min="259" max="259" width="13" style="14" customWidth="1"/>
    <col min="260" max="260" width="13.28515625" style="14" customWidth="1"/>
    <col min="261" max="261" width="18.85546875" style="14" customWidth="1"/>
    <col min="262" max="262" width="18" style="14" customWidth="1"/>
    <col min="263" max="263" width="19" style="14" customWidth="1"/>
    <col min="264" max="264" width="16.28515625" style="14" customWidth="1"/>
    <col min="265" max="512" width="9.140625" style="14"/>
    <col min="513" max="513" width="66.7109375" style="14" customWidth="1"/>
    <col min="514" max="514" width="7" style="14" customWidth="1"/>
    <col min="515" max="515" width="13" style="14" customWidth="1"/>
    <col min="516" max="516" width="13.28515625" style="14" customWidth="1"/>
    <col min="517" max="517" width="18.85546875" style="14" customWidth="1"/>
    <col min="518" max="518" width="18" style="14" customWidth="1"/>
    <col min="519" max="519" width="19" style="14" customWidth="1"/>
    <col min="520" max="520" width="16.28515625" style="14" customWidth="1"/>
    <col min="521" max="768" width="9.140625" style="14"/>
    <col min="769" max="769" width="66.7109375" style="14" customWidth="1"/>
    <col min="770" max="770" width="7" style="14" customWidth="1"/>
    <col min="771" max="771" width="13" style="14" customWidth="1"/>
    <col min="772" max="772" width="13.28515625" style="14" customWidth="1"/>
    <col min="773" max="773" width="18.85546875" style="14" customWidth="1"/>
    <col min="774" max="774" width="18" style="14" customWidth="1"/>
    <col min="775" max="775" width="19" style="14" customWidth="1"/>
    <col min="776" max="776" width="16.28515625" style="14" customWidth="1"/>
    <col min="777" max="1024" width="9.140625" style="14"/>
    <col min="1025" max="1025" width="66.7109375" style="14" customWidth="1"/>
    <col min="1026" max="1026" width="7" style="14" customWidth="1"/>
    <col min="1027" max="1027" width="13" style="14" customWidth="1"/>
    <col min="1028" max="1028" width="13.28515625" style="14" customWidth="1"/>
    <col min="1029" max="1029" width="18.85546875" style="14" customWidth="1"/>
    <col min="1030" max="1030" width="18" style="14" customWidth="1"/>
    <col min="1031" max="1031" width="19" style="14" customWidth="1"/>
    <col min="1032" max="1032" width="16.28515625" style="14" customWidth="1"/>
    <col min="1033" max="1280" width="9.140625" style="14"/>
    <col min="1281" max="1281" width="66.7109375" style="14" customWidth="1"/>
    <col min="1282" max="1282" width="7" style="14" customWidth="1"/>
    <col min="1283" max="1283" width="13" style="14" customWidth="1"/>
    <col min="1284" max="1284" width="13.28515625" style="14" customWidth="1"/>
    <col min="1285" max="1285" width="18.85546875" style="14" customWidth="1"/>
    <col min="1286" max="1286" width="18" style="14" customWidth="1"/>
    <col min="1287" max="1287" width="19" style="14" customWidth="1"/>
    <col min="1288" max="1288" width="16.28515625" style="14" customWidth="1"/>
    <col min="1289" max="1536" width="9.140625" style="14"/>
    <col min="1537" max="1537" width="66.7109375" style="14" customWidth="1"/>
    <col min="1538" max="1538" width="7" style="14" customWidth="1"/>
    <col min="1539" max="1539" width="13" style="14" customWidth="1"/>
    <col min="1540" max="1540" width="13.28515625" style="14" customWidth="1"/>
    <col min="1541" max="1541" width="18.85546875" style="14" customWidth="1"/>
    <col min="1542" max="1542" width="18" style="14" customWidth="1"/>
    <col min="1543" max="1543" width="19" style="14" customWidth="1"/>
    <col min="1544" max="1544" width="16.28515625" style="14" customWidth="1"/>
    <col min="1545" max="1792" width="9.140625" style="14"/>
    <col min="1793" max="1793" width="66.7109375" style="14" customWidth="1"/>
    <col min="1794" max="1794" width="7" style="14" customWidth="1"/>
    <col min="1795" max="1795" width="13" style="14" customWidth="1"/>
    <col min="1796" max="1796" width="13.28515625" style="14" customWidth="1"/>
    <col min="1797" max="1797" width="18.85546875" style="14" customWidth="1"/>
    <col min="1798" max="1798" width="18" style="14" customWidth="1"/>
    <col min="1799" max="1799" width="19" style="14" customWidth="1"/>
    <col min="1800" max="1800" width="16.28515625" style="14" customWidth="1"/>
    <col min="1801" max="2048" width="9.140625" style="14"/>
    <col min="2049" max="2049" width="66.7109375" style="14" customWidth="1"/>
    <col min="2050" max="2050" width="7" style="14" customWidth="1"/>
    <col min="2051" max="2051" width="13" style="14" customWidth="1"/>
    <col min="2052" max="2052" width="13.28515625" style="14" customWidth="1"/>
    <col min="2053" max="2053" width="18.85546875" style="14" customWidth="1"/>
    <col min="2054" max="2054" width="18" style="14" customWidth="1"/>
    <col min="2055" max="2055" width="19" style="14" customWidth="1"/>
    <col min="2056" max="2056" width="16.28515625" style="14" customWidth="1"/>
    <col min="2057" max="2304" width="9.140625" style="14"/>
    <col min="2305" max="2305" width="66.7109375" style="14" customWidth="1"/>
    <col min="2306" max="2306" width="7" style="14" customWidth="1"/>
    <col min="2307" max="2307" width="13" style="14" customWidth="1"/>
    <col min="2308" max="2308" width="13.28515625" style="14" customWidth="1"/>
    <col min="2309" max="2309" width="18.85546875" style="14" customWidth="1"/>
    <col min="2310" max="2310" width="18" style="14" customWidth="1"/>
    <col min="2311" max="2311" width="19" style="14" customWidth="1"/>
    <col min="2312" max="2312" width="16.28515625" style="14" customWidth="1"/>
    <col min="2313" max="2560" width="9.140625" style="14"/>
    <col min="2561" max="2561" width="66.7109375" style="14" customWidth="1"/>
    <col min="2562" max="2562" width="7" style="14" customWidth="1"/>
    <col min="2563" max="2563" width="13" style="14" customWidth="1"/>
    <col min="2564" max="2564" width="13.28515625" style="14" customWidth="1"/>
    <col min="2565" max="2565" width="18.85546875" style="14" customWidth="1"/>
    <col min="2566" max="2566" width="18" style="14" customWidth="1"/>
    <col min="2567" max="2567" width="19" style="14" customWidth="1"/>
    <col min="2568" max="2568" width="16.28515625" style="14" customWidth="1"/>
    <col min="2569" max="2816" width="9.140625" style="14"/>
    <col min="2817" max="2817" width="66.7109375" style="14" customWidth="1"/>
    <col min="2818" max="2818" width="7" style="14" customWidth="1"/>
    <col min="2819" max="2819" width="13" style="14" customWidth="1"/>
    <col min="2820" max="2820" width="13.28515625" style="14" customWidth="1"/>
    <col min="2821" max="2821" width="18.85546875" style="14" customWidth="1"/>
    <col min="2822" max="2822" width="18" style="14" customWidth="1"/>
    <col min="2823" max="2823" width="19" style="14" customWidth="1"/>
    <col min="2824" max="2824" width="16.28515625" style="14" customWidth="1"/>
    <col min="2825" max="3072" width="9.140625" style="14"/>
    <col min="3073" max="3073" width="66.7109375" style="14" customWidth="1"/>
    <col min="3074" max="3074" width="7" style="14" customWidth="1"/>
    <col min="3075" max="3075" width="13" style="14" customWidth="1"/>
    <col min="3076" max="3076" width="13.28515625" style="14" customWidth="1"/>
    <col min="3077" max="3077" width="18.85546875" style="14" customWidth="1"/>
    <col min="3078" max="3078" width="18" style="14" customWidth="1"/>
    <col min="3079" max="3079" width="19" style="14" customWidth="1"/>
    <col min="3080" max="3080" width="16.28515625" style="14" customWidth="1"/>
    <col min="3081" max="3328" width="9.140625" style="14"/>
    <col min="3329" max="3329" width="66.7109375" style="14" customWidth="1"/>
    <col min="3330" max="3330" width="7" style="14" customWidth="1"/>
    <col min="3331" max="3331" width="13" style="14" customWidth="1"/>
    <col min="3332" max="3332" width="13.28515625" style="14" customWidth="1"/>
    <col min="3333" max="3333" width="18.85546875" style="14" customWidth="1"/>
    <col min="3334" max="3334" width="18" style="14" customWidth="1"/>
    <col min="3335" max="3335" width="19" style="14" customWidth="1"/>
    <col min="3336" max="3336" width="16.28515625" style="14" customWidth="1"/>
    <col min="3337" max="3584" width="9.140625" style="14"/>
    <col min="3585" max="3585" width="66.7109375" style="14" customWidth="1"/>
    <col min="3586" max="3586" width="7" style="14" customWidth="1"/>
    <col min="3587" max="3587" width="13" style="14" customWidth="1"/>
    <col min="3588" max="3588" width="13.28515625" style="14" customWidth="1"/>
    <col min="3589" max="3589" width="18.85546875" style="14" customWidth="1"/>
    <col min="3590" max="3590" width="18" style="14" customWidth="1"/>
    <col min="3591" max="3591" width="19" style="14" customWidth="1"/>
    <col min="3592" max="3592" width="16.28515625" style="14" customWidth="1"/>
    <col min="3593" max="3840" width="9.140625" style="14"/>
    <col min="3841" max="3841" width="66.7109375" style="14" customWidth="1"/>
    <col min="3842" max="3842" width="7" style="14" customWidth="1"/>
    <col min="3843" max="3843" width="13" style="14" customWidth="1"/>
    <col min="3844" max="3844" width="13.28515625" style="14" customWidth="1"/>
    <col min="3845" max="3845" width="18.85546875" style="14" customWidth="1"/>
    <col min="3846" max="3846" width="18" style="14" customWidth="1"/>
    <col min="3847" max="3847" width="19" style="14" customWidth="1"/>
    <col min="3848" max="3848" width="16.28515625" style="14" customWidth="1"/>
    <col min="3849" max="4096" width="9.140625" style="14"/>
    <col min="4097" max="4097" width="66.7109375" style="14" customWidth="1"/>
    <col min="4098" max="4098" width="7" style="14" customWidth="1"/>
    <col min="4099" max="4099" width="13" style="14" customWidth="1"/>
    <col min="4100" max="4100" width="13.28515625" style="14" customWidth="1"/>
    <col min="4101" max="4101" width="18.85546875" style="14" customWidth="1"/>
    <col min="4102" max="4102" width="18" style="14" customWidth="1"/>
    <col min="4103" max="4103" width="19" style="14" customWidth="1"/>
    <col min="4104" max="4104" width="16.28515625" style="14" customWidth="1"/>
    <col min="4105" max="4352" width="9.140625" style="14"/>
    <col min="4353" max="4353" width="66.7109375" style="14" customWidth="1"/>
    <col min="4354" max="4354" width="7" style="14" customWidth="1"/>
    <col min="4355" max="4355" width="13" style="14" customWidth="1"/>
    <col min="4356" max="4356" width="13.28515625" style="14" customWidth="1"/>
    <col min="4357" max="4357" width="18.85546875" style="14" customWidth="1"/>
    <col min="4358" max="4358" width="18" style="14" customWidth="1"/>
    <col min="4359" max="4359" width="19" style="14" customWidth="1"/>
    <col min="4360" max="4360" width="16.28515625" style="14" customWidth="1"/>
    <col min="4361" max="4608" width="9.140625" style="14"/>
    <col min="4609" max="4609" width="66.7109375" style="14" customWidth="1"/>
    <col min="4610" max="4610" width="7" style="14" customWidth="1"/>
    <col min="4611" max="4611" width="13" style="14" customWidth="1"/>
    <col min="4612" max="4612" width="13.28515625" style="14" customWidth="1"/>
    <col min="4613" max="4613" width="18.85546875" style="14" customWidth="1"/>
    <col min="4614" max="4614" width="18" style="14" customWidth="1"/>
    <col min="4615" max="4615" width="19" style="14" customWidth="1"/>
    <col min="4616" max="4616" width="16.28515625" style="14" customWidth="1"/>
    <col min="4617" max="4864" width="9.140625" style="14"/>
    <col min="4865" max="4865" width="66.7109375" style="14" customWidth="1"/>
    <col min="4866" max="4866" width="7" style="14" customWidth="1"/>
    <col min="4867" max="4867" width="13" style="14" customWidth="1"/>
    <col min="4868" max="4868" width="13.28515625" style="14" customWidth="1"/>
    <col min="4869" max="4869" width="18.85546875" style="14" customWidth="1"/>
    <col min="4870" max="4870" width="18" style="14" customWidth="1"/>
    <col min="4871" max="4871" width="19" style="14" customWidth="1"/>
    <col min="4872" max="4872" width="16.28515625" style="14" customWidth="1"/>
    <col min="4873" max="5120" width="9.140625" style="14"/>
    <col min="5121" max="5121" width="66.7109375" style="14" customWidth="1"/>
    <col min="5122" max="5122" width="7" style="14" customWidth="1"/>
    <col min="5123" max="5123" width="13" style="14" customWidth="1"/>
    <col min="5124" max="5124" width="13.28515625" style="14" customWidth="1"/>
    <col min="5125" max="5125" width="18.85546875" style="14" customWidth="1"/>
    <col min="5126" max="5126" width="18" style="14" customWidth="1"/>
    <col min="5127" max="5127" width="19" style="14" customWidth="1"/>
    <col min="5128" max="5128" width="16.28515625" style="14" customWidth="1"/>
    <col min="5129" max="5376" width="9.140625" style="14"/>
    <col min="5377" max="5377" width="66.7109375" style="14" customWidth="1"/>
    <col min="5378" max="5378" width="7" style="14" customWidth="1"/>
    <col min="5379" max="5379" width="13" style="14" customWidth="1"/>
    <col min="5380" max="5380" width="13.28515625" style="14" customWidth="1"/>
    <col min="5381" max="5381" width="18.85546875" style="14" customWidth="1"/>
    <col min="5382" max="5382" width="18" style="14" customWidth="1"/>
    <col min="5383" max="5383" width="19" style="14" customWidth="1"/>
    <col min="5384" max="5384" width="16.28515625" style="14" customWidth="1"/>
    <col min="5385" max="5632" width="9.140625" style="14"/>
    <col min="5633" max="5633" width="66.7109375" style="14" customWidth="1"/>
    <col min="5634" max="5634" width="7" style="14" customWidth="1"/>
    <col min="5635" max="5635" width="13" style="14" customWidth="1"/>
    <col min="5636" max="5636" width="13.28515625" style="14" customWidth="1"/>
    <col min="5637" max="5637" width="18.85546875" style="14" customWidth="1"/>
    <col min="5638" max="5638" width="18" style="14" customWidth="1"/>
    <col min="5639" max="5639" width="19" style="14" customWidth="1"/>
    <col min="5640" max="5640" width="16.28515625" style="14" customWidth="1"/>
    <col min="5641" max="5888" width="9.140625" style="14"/>
    <col min="5889" max="5889" width="66.7109375" style="14" customWidth="1"/>
    <col min="5890" max="5890" width="7" style="14" customWidth="1"/>
    <col min="5891" max="5891" width="13" style="14" customWidth="1"/>
    <col min="5892" max="5892" width="13.28515625" style="14" customWidth="1"/>
    <col min="5893" max="5893" width="18.85546875" style="14" customWidth="1"/>
    <col min="5894" max="5894" width="18" style="14" customWidth="1"/>
    <col min="5895" max="5895" width="19" style="14" customWidth="1"/>
    <col min="5896" max="5896" width="16.28515625" style="14" customWidth="1"/>
    <col min="5897" max="6144" width="9.140625" style="14"/>
    <col min="6145" max="6145" width="66.7109375" style="14" customWidth="1"/>
    <col min="6146" max="6146" width="7" style="14" customWidth="1"/>
    <col min="6147" max="6147" width="13" style="14" customWidth="1"/>
    <col min="6148" max="6148" width="13.28515625" style="14" customWidth="1"/>
    <col min="6149" max="6149" width="18.85546875" style="14" customWidth="1"/>
    <col min="6150" max="6150" width="18" style="14" customWidth="1"/>
    <col min="6151" max="6151" width="19" style="14" customWidth="1"/>
    <col min="6152" max="6152" width="16.28515625" style="14" customWidth="1"/>
    <col min="6153" max="6400" width="9.140625" style="14"/>
    <col min="6401" max="6401" width="66.7109375" style="14" customWidth="1"/>
    <col min="6402" max="6402" width="7" style="14" customWidth="1"/>
    <col min="6403" max="6403" width="13" style="14" customWidth="1"/>
    <col min="6404" max="6404" width="13.28515625" style="14" customWidth="1"/>
    <col min="6405" max="6405" width="18.85546875" style="14" customWidth="1"/>
    <col min="6406" max="6406" width="18" style="14" customWidth="1"/>
    <col min="6407" max="6407" width="19" style="14" customWidth="1"/>
    <col min="6408" max="6408" width="16.28515625" style="14" customWidth="1"/>
    <col min="6409" max="6656" width="9.140625" style="14"/>
    <col min="6657" max="6657" width="66.7109375" style="14" customWidth="1"/>
    <col min="6658" max="6658" width="7" style="14" customWidth="1"/>
    <col min="6659" max="6659" width="13" style="14" customWidth="1"/>
    <col min="6660" max="6660" width="13.28515625" style="14" customWidth="1"/>
    <col min="6661" max="6661" width="18.85546875" style="14" customWidth="1"/>
    <col min="6662" max="6662" width="18" style="14" customWidth="1"/>
    <col min="6663" max="6663" width="19" style="14" customWidth="1"/>
    <col min="6664" max="6664" width="16.28515625" style="14" customWidth="1"/>
    <col min="6665" max="6912" width="9.140625" style="14"/>
    <col min="6913" max="6913" width="66.7109375" style="14" customWidth="1"/>
    <col min="6914" max="6914" width="7" style="14" customWidth="1"/>
    <col min="6915" max="6915" width="13" style="14" customWidth="1"/>
    <col min="6916" max="6916" width="13.28515625" style="14" customWidth="1"/>
    <col min="6917" max="6917" width="18.85546875" style="14" customWidth="1"/>
    <col min="6918" max="6918" width="18" style="14" customWidth="1"/>
    <col min="6919" max="6919" width="19" style="14" customWidth="1"/>
    <col min="6920" max="6920" width="16.28515625" style="14" customWidth="1"/>
    <col min="6921" max="7168" width="9.140625" style="14"/>
    <col min="7169" max="7169" width="66.7109375" style="14" customWidth="1"/>
    <col min="7170" max="7170" width="7" style="14" customWidth="1"/>
    <col min="7171" max="7171" width="13" style="14" customWidth="1"/>
    <col min="7172" max="7172" width="13.28515625" style="14" customWidth="1"/>
    <col min="7173" max="7173" width="18.85546875" style="14" customWidth="1"/>
    <col min="7174" max="7174" width="18" style="14" customWidth="1"/>
    <col min="7175" max="7175" width="19" style="14" customWidth="1"/>
    <col min="7176" max="7176" width="16.28515625" style="14" customWidth="1"/>
    <col min="7177" max="7424" width="9.140625" style="14"/>
    <col min="7425" max="7425" width="66.7109375" style="14" customWidth="1"/>
    <col min="7426" max="7426" width="7" style="14" customWidth="1"/>
    <col min="7427" max="7427" width="13" style="14" customWidth="1"/>
    <col min="7428" max="7428" width="13.28515625" style="14" customWidth="1"/>
    <col min="7429" max="7429" width="18.85546875" style="14" customWidth="1"/>
    <col min="7430" max="7430" width="18" style="14" customWidth="1"/>
    <col min="7431" max="7431" width="19" style="14" customWidth="1"/>
    <col min="7432" max="7432" width="16.28515625" style="14" customWidth="1"/>
    <col min="7433" max="7680" width="9.140625" style="14"/>
    <col min="7681" max="7681" width="66.7109375" style="14" customWidth="1"/>
    <col min="7682" max="7682" width="7" style="14" customWidth="1"/>
    <col min="7683" max="7683" width="13" style="14" customWidth="1"/>
    <col min="7684" max="7684" width="13.28515625" style="14" customWidth="1"/>
    <col min="7685" max="7685" width="18.85546875" style="14" customWidth="1"/>
    <col min="7686" max="7686" width="18" style="14" customWidth="1"/>
    <col min="7687" max="7687" width="19" style="14" customWidth="1"/>
    <col min="7688" max="7688" width="16.28515625" style="14" customWidth="1"/>
    <col min="7689" max="7936" width="9.140625" style="14"/>
    <col min="7937" max="7937" width="66.7109375" style="14" customWidth="1"/>
    <col min="7938" max="7938" width="7" style="14" customWidth="1"/>
    <col min="7939" max="7939" width="13" style="14" customWidth="1"/>
    <col min="7940" max="7940" width="13.28515625" style="14" customWidth="1"/>
    <col min="7941" max="7941" width="18.85546875" style="14" customWidth="1"/>
    <col min="7942" max="7942" width="18" style="14" customWidth="1"/>
    <col min="7943" max="7943" width="19" style="14" customWidth="1"/>
    <col min="7944" max="7944" width="16.28515625" style="14" customWidth="1"/>
    <col min="7945" max="8192" width="9.140625" style="14"/>
    <col min="8193" max="8193" width="66.7109375" style="14" customWidth="1"/>
    <col min="8194" max="8194" width="7" style="14" customWidth="1"/>
    <col min="8195" max="8195" width="13" style="14" customWidth="1"/>
    <col min="8196" max="8196" width="13.28515625" style="14" customWidth="1"/>
    <col min="8197" max="8197" width="18.85546875" style="14" customWidth="1"/>
    <col min="8198" max="8198" width="18" style="14" customWidth="1"/>
    <col min="8199" max="8199" width="19" style="14" customWidth="1"/>
    <col min="8200" max="8200" width="16.28515625" style="14" customWidth="1"/>
    <col min="8201" max="8448" width="9.140625" style="14"/>
    <col min="8449" max="8449" width="66.7109375" style="14" customWidth="1"/>
    <col min="8450" max="8450" width="7" style="14" customWidth="1"/>
    <col min="8451" max="8451" width="13" style="14" customWidth="1"/>
    <col min="8452" max="8452" width="13.28515625" style="14" customWidth="1"/>
    <col min="8453" max="8453" width="18.85546875" style="14" customWidth="1"/>
    <col min="8454" max="8454" width="18" style="14" customWidth="1"/>
    <col min="8455" max="8455" width="19" style="14" customWidth="1"/>
    <col min="8456" max="8456" width="16.28515625" style="14" customWidth="1"/>
    <col min="8457" max="8704" width="9.140625" style="14"/>
    <col min="8705" max="8705" width="66.7109375" style="14" customWidth="1"/>
    <col min="8706" max="8706" width="7" style="14" customWidth="1"/>
    <col min="8707" max="8707" width="13" style="14" customWidth="1"/>
    <col min="8708" max="8708" width="13.28515625" style="14" customWidth="1"/>
    <col min="8709" max="8709" width="18.85546875" style="14" customWidth="1"/>
    <col min="8710" max="8710" width="18" style="14" customWidth="1"/>
    <col min="8711" max="8711" width="19" style="14" customWidth="1"/>
    <col min="8712" max="8712" width="16.28515625" style="14" customWidth="1"/>
    <col min="8713" max="8960" width="9.140625" style="14"/>
    <col min="8961" max="8961" width="66.7109375" style="14" customWidth="1"/>
    <col min="8962" max="8962" width="7" style="14" customWidth="1"/>
    <col min="8963" max="8963" width="13" style="14" customWidth="1"/>
    <col min="8964" max="8964" width="13.28515625" style="14" customWidth="1"/>
    <col min="8965" max="8965" width="18.85546875" style="14" customWidth="1"/>
    <col min="8966" max="8966" width="18" style="14" customWidth="1"/>
    <col min="8967" max="8967" width="19" style="14" customWidth="1"/>
    <col min="8968" max="8968" width="16.28515625" style="14" customWidth="1"/>
    <col min="8969" max="9216" width="9.140625" style="14"/>
    <col min="9217" max="9217" width="66.7109375" style="14" customWidth="1"/>
    <col min="9218" max="9218" width="7" style="14" customWidth="1"/>
    <col min="9219" max="9219" width="13" style="14" customWidth="1"/>
    <col min="9220" max="9220" width="13.28515625" style="14" customWidth="1"/>
    <col min="9221" max="9221" width="18.85546875" style="14" customWidth="1"/>
    <col min="9222" max="9222" width="18" style="14" customWidth="1"/>
    <col min="9223" max="9223" width="19" style="14" customWidth="1"/>
    <col min="9224" max="9224" width="16.28515625" style="14" customWidth="1"/>
    <col min="9225" max="9472" width="9.140625" style="14"/>
    <col min="9473" max="9473" width="66.7109375" style="14" customWidth="1"/>
    <col min="9474" max="9474" width="7" style="14" customWidth="1"/>
    <col min="9475" max="9475" width="13" style="14" customWidth="1"/>
    <col min="9476" max="9476" width="13.28515625" style="14" customWidth="1"/>
    <col min="9477" max="9477" width="18.85546875" style="14" customWidth="1"/>
    <col min="9478" max="9478" width="18" style="14" customWidth="1"/>
    <col min="9479" max="9479" width="19" style="14" customWidth="1"/>
    <col min="9480" max="9480" width="16.28515625" style="14" customWidth="1"/>
    <col min="9481" max="9728" width="9.140625" style="14"/>
    <col min="9729" max="9729" width="66.7109375" style="14" customWidth="1"/>
    <col min="9730" max="9730" width="7" style="14" customWidth="1"/>
    <col min="9731" max="9731" width="13" style="14" customWidth="1"/>
    <col min="9732" max="9732" width="13.28515625" style="14" customWidth="1"/>
    <col min="9733" max="9733" width="18.85546875" style="14" customWidth="1"/>
    <col min="9734" max="9734" width="18" style="14" customWidth="1"/>
    <col min="9735" max="9735" width="19" style="14" customWidth="1"/>
    <col min="9736" max="9736" width="16.28515625" style="14" customWidth="1"/>
    <col min="9737" max="9984" width="9.140625" style="14"/>
    <col min="9985" max="9985" width="66.7109375" style="14" customWidth="1"/>
    <col min="9986" max="9986" width="7" style="14" customWidth="1"/>
    <col min="9987" max="9987" width="13" style="14" customWidth="1"/>
    <col min="9988" max="9988" width="13.28515625" style="14" customWidth="1"/>
    <col min="9989" max="9989" width="18.85546875" style="14" customWidth="1"/>
    <col min="9990" max="9990" width="18" style="14" customWidth="1"/>
    <col min="9991" max="9991" width="19" style="14" customWidth="1"/>
    <col min="9992" max="9992" width="16.28515625" style="14" customWidth="1"/>
    <col min="9993" max="10240" width="9.140625" style="14"/>
    <col min="10241" max="10241" width="66.7109375" style="14" customWidth="1"/>
    <col min="10242" max="10242" width="7" style="14" customWidth="1"/>
    <col min="10243" max="10243" width="13" style="14" customWidth="1"/>
    <col min="10244" max="10244" width="13.28515625" style="14" customWidth="1"/>
    <col min="10245" max="10245" width="18.85546875" style="14" customWidth="1"/>
    <col min="10246" max="10246" width="18" style="14" customWidth="1"/>
    <col min="10247" max="10247" width="19" style="14" customWidth="1"/>
    <col min="10248" max="10248" width="16.28515625" style="14" customWidth="1"/>
    <col min="10249" max="10496" width="9.140625" style="14"/>
    <col min="10497" max="10497" width="66.7109375" style="14" customWidth="1"/>
    <col min="10498" max="10498" width="7" style="14" customWidth="1"/>
    <col min="10499" max="10499" width="13" style="14" customWidth="1"/>
    <col min="10500" max="10500" width="13.28515625" style="14" customWidth="1"/>
    <col min="10501" max="10501" width="18.85546875" style="14" customWidth="1"/>
    <col min="10502" max="10502" width="18" style="14" customWidth="1"/>
    <col min="10503" max="10503" width="19" style="14" customWidth="1"/>
    <col min="10504" max="10504" width="16.28515625" style="14" customWidth="1"/>
    <col min="10505" max="10752" width="9.140625" style="14"/>
    <col min="10753" max="10753" width="66.7109375" style="14" customWidth="1"/>
    <col min="10754" max="10754" width="7" style="14" customWidth="1"/>
    <col min="10755" max="10755" width="13" style="14" customWidth="1"/>
    <col min="10756" max="10756" width="13.28515625" style="14" customWidth="1"/>
    <col min="10757" max="10757" width="18.85546875" style="14" customWidth="1"/>
    <col min="10758" max="10758" width="18" style="14" customWidth="1"/>
    <col min="10759" max="10759" width="19" style="14" customWidth="1"/>
    <col min="10760" max="10760" width="16.28515625" style="14" customWidth="1"/>
    <col min="10761" max="11008" width="9.140625" style="14"/>
    <col min="11009" max="11009" width="66.7109375" style="14" customWidth="1"/>
    <col min="11010" max="11010" width="7" style="14" customWidth="1"/>
    <col min="11011" max="11011" width="13" style="14" customWidth="1"/>
    <col min="11012" max="11012" width="13.28515625" style="14" customWidth="1"/>
    <col min="11013" max="11013" width="18.85546875" style="14" customWidth="1"/>
    <col min="11014" max="11014" width="18" style="14" customWidth="1"/>
    <col min="11015" max="11015" width="19" style="14" customWidth="1"/>
    <col min="11016" max="11016" width="16.28515625" style="14" customWidth="1"/>
    <col min="11017" max="11264" width="9.140625" style="14"/>
    <col min="11265" max="11265" width="66.7109375" style="14" customWidth="1"/>
    <col min="11266" max="11266" width="7" style="14" customWidth="1"/>
    <col min="11267" max="11267" width="13" style="14" customWidth="1"/>
    <col min="11268" max="11268" width="13.28515625" style="14" customWidth="1"/>
    <col min="11269" max="11269" width="18.85546875" style="14" customWidth="1"/>
    <col min="11270" max="11270" width="18" style="14" customWidth="1"/>
    <col min="11271" max="11271" width="19" style="14" customWidth="1"/>
    <col min="11272" max="11272" width="16.28515625" style="14" customWidth="1"/>
    <col min="11273" max="11520" width="9.140625" style="14"/>
    <col min="11521" max="11521" width="66.7109375" style="14" customWidth="1"/>
    <col min="11522" max="11522" width="7" style="14" customWidth="1"/>
    <col min="11523" max="11523" width="13" style="14" customWidth="1"/>
    <col min="11524" max="11524" width="13.28515625" style="14" customWidth="1"/>
    <col min="11525" max="11525" width="18.85546875" style="14" customWidth="1"/>
    <col min="11526" max="11526" width="18" style="14" customWidth="1"/>
    <col min="11527" max="11527" width="19" style="14" customWidth="1"/>
    <col min="11528" max="11528" width="16.28515625" style="14" customWidth="1"/>
    <col min="11529" max="11776" width="9.140625" style="14"/>
    <col min="11777" max="11777" width="66.7109375" style="14" customWidth="1"/>
    <col min="11778" max="11778" width="7" style="14" customWidth="1"/>
    <col min="11779" max="11779" width="13" style="14" customWidth="1"/>
    <col min="11780" max="11780" width="13.28515625" style="14" customWidth="1"/>
    <col min="11781" max="11781" width="18.85546875" style="14" customWidth="1"/>
    <col min="11782" max="11782" width="18" style="14" customWidth="1"/>
    <col min="11783" max="11783" width="19" style="14" customWidth="1"/>
    <col min="11784" max="11784" width="16.28515625" style="14" customWidth="1"/>
    <col min="11785" max="12032" width="9.140625" style="14"/>
    <col min="12033" max="12033" width="66.7109375" style="14" customWidth="1"/>
    <col min="12034" max="12034" width="7" style="14" customWidth="1"/>
    <col min="12035" max="12035" width="13" style="14" customWidth="1"/>
    <col min="12036" max="12036" width="13.28515625" style="14" customWidth="1"/>
    <col min="12037" max="12037" width="18.85546875" style="14" customWidth="1"/>
    <col min="12038" max="12038" width="18" style="14" customWidth="1"/>
    <col min="12039" max="12039" width="19" style="14" customWidth="1"/>
    <col min="12040" max="12040" width="16.28515625" style="14" customWidth="1"/>
    <col min="12041" max="12288" width="9.140625" style="14"/>
    <col min="12289" max="12289" width="66.7109375" style="14" customWidth="1"/>
    <col min="12290" max="12290" width="7" style="14" customWidth="1"/>
    <col min="12291" max="12291" width="13" style="14" customWidth="1"/>
    <col min="12292" max="12292" width="13.28515625" style="14" customWidth="1"/>
    <col min="12293" max="12293" width="18.85546875" style="14" customWidth="1"/>
    <col min="12294" max="12294" width="18" style="14" customWidth="1"/>
    <col min="12295" max="12295" width="19" style="14" customWidth="1"/>
    <col min="12296" max="12296" width="16.28515625" style="14" customWidth="1"/>
    <col min="12297" max="12544" width="9.140625" style="14"/>
    <col min="12545" max="12545" width="66.7109375" style="14" customWidth="1"/>
    <col min="12546" max="12546" width="7" style="14" customWidth="1"/>
    <col min="12547" max="12547" width="13" style="14" customWidth="1"/>
    <col min="12548" max="12548" width="13.28515625" style="14" customWidth="1"/>
    <col min="12549" max="12549" width="18.85546875" style="14" customWidth="1"/>
    <col min="12550" max="12550" width="18" style="14" customWidth="1"/>
    <col min="12551" max="12551" width="19" style="14" customWidth="1"/>
    <col min="12552" max="12552" width="16.28515625" style="14" customWidth="1"/>
    <col min="12553" max="12800" width="9.140625" style="14"/>
    <col min="12801" max="12801" width="66.7109375" style="14" customWidth="1"/>
    <col min="12802" max="12802" width="7" style="14" customWidth="1"/>
    <col min="12803" max="12803" width="13" style="14" customWidth="1"/>
    <col min="12804" max="12804" width="13.28515625" style="14" customWidth="1"/>
    <col min="12805" max="12805" width="18.85546875" style="14" customWidth="1"/>
    <col min="12806" max="12806" width="18" style="14" customWidth="1"/>
    <col min="12807" max="12807" width="19" style="14" customWidth="1"/>
    <col min="12808" max="12808" width="16.28515625" style="14" customWidth="1"/>
    <col min="12809" max="13056" width="9.140625" style="14"/>
    <col min="13057" max="13057" width="66.7109375" style="14" customWidth="1"/>
    <col min="13058" max="13058" width="7" style="14" customWidth="1"/>
    <col min="13059" max="13059" width="13" style="14" customWidth="1"/>
    <col min="13060" max="13060" width="13.28515625" style="14" customWidth="1"/>
    <col min="13061" max="13061" width="18.85546875" style="14" customWidth="1"/>
    <col min="13062" max="13062" width="18" style="14" customWidth="1"/>
    <col min="13063" max="13063" width="19" style="14" customWidth="1"/>
    <col min="13064" max="13064" width="16.28515625" style="14" customWidth="1"/>
    <col min="13065" max="13312" width="9.140625" style="14"/>
    <col min="13313" max="13313" width="66.7109375" style="14" customWidth="1"/>
    <col min="13314" max="13314" width="7" style="14" customWidth="1"/>
    <col min="13315" max="13315" width="13" style="14" customWidth="1"/>
    <col min="13316" max="13316" width="13.28515625" style="14" customWidth="1"/>
    <col min="13317" max="13317" width="18.85546875" style="14" customWidth="1"/>
    <col min="13318" max="13318" width="18" style="14" customWidth="1"/>
    <col min="13319" max="13319" width="19" style="14" customWidth="1"/>
    <col min="13320" max="13320" width="16.28515625" style="14" customWidth="1"/>
    <col min="13321" max="13568" width="9.140625" style="14"/>
    <col min="13569" max="13569" width="66.7109375" style="14" customWidth="1"/>
    <col min="13570" max="13570" width="7" style="14" customWidth="1"/>
    <col min="13571" max="13571" width="13" style="14" customWidth="1"/>
    <col min="13572" max="13572" width="13.28515625" style="14" customWidth="1"/>
    <col min="13573" max="13573" width="18.85546875" style="14" customWidth="1"/>
    <col min="13574" max="13574" width="18" style="14" customWidth="1"/>
    <col min="13575" max="13575" width="19" style="14" customWidth="1"/>
    <col min="13576" max="13576" width="16.28515625" style="14" customWidth="1"/>
    <col min="13577" max="13824" width="9.140625" style="14"/>
    <col min="13825" max="13825" width="66.7109375" style="14" customWidth="1"/>
    <col min="13826" max="13826" width="7" style="14" customWidth="1"/>
    <col min="13827" max="13827" width="13" style="14" customWidth="1"/>
    <col min="13828" max="13828" width="13.28515625" style="14" customWidth="1"/>
    <col min="13829" max="13829" width="18.85546875" style="14" customWidth="1"/>
    <col min="13830" max="13830" width="18" style="14" customWidth="1"/>
    <col min="13831" max="13831" width="19" style="14" customWidth="1"/>
    <col min="13832" max="13832" width="16.28515625" style="14" customWidth="1"/>
    <col min="13833" max="14080" width="9.140625" style="14"/>
    <col min="14081" max="14081" width="66.7109375" style="14" customWidth="1"/>
    <col min="14082" max="14082" width="7" style="14" customWidth="1"/>
    <col min="14083" max="14083" width="13" style="14" customWidth="1"/>
    <col min="14084" max="14084" width="13.28515625" style="14" customWidth="1"/>
    <col min="14085" max="14085" width="18.85546875" style="14" customWidth="1"/>
    <col min="14086" max="14086" width="18" style="14" customWidth="1"/>
    <col min="14087" max="14087" width="19" style="14" customWidth="1"/>
    <col min="14088" max="14088" width="16.28515625" style="14" customWidth="1"/>
    <col min="14089" max="14336" width="9.140625" style="14"/>
    <col min="14337" max="14337" width="66.7109375" style="14" customWidth="1"/>
    <col min="14338" max="14338" width="7" style="14" customWidth="1"/>
    <col min="14339" max="14339" width="13" style="14" customWidth="1"/>
    <col min="14340" max="14340" width="13.28515625" style="14" customWidth="1"/>
    <col min="14341" max="14341" width="18.85546875" style="14" customWidth="1"/>
    <col min="14342" max="14342" width="18" style="14" customWidth="1"/>
    <col min="14343" max="14343" width="19" style="14" customWidth="1"/>
    <col min="14344" max="14344" width="16.28515625" style="14" customWidth="1"/>
    <col min="14345" max="14592" width="9.140625" style="14"/>
    <col min="14593" max="14593" width="66.7109375" style="14" customWidth="1"/>
    <col min="14594" max="14594" width="7" style="14" customWidth="1"/>
    <col min="14595" max="14595" width="13" style="14" customWidth="1"/>
    <col min="14596" max="14596" width="13.28515625" style="14" customWidth="1"/>
    <col min="14597" max="14597" width="18.85546875" style="14" customWidth="1"/>
    <col min="14598" max="14598" width="18" style="14" customWidth="1"/>
    <col min="14599" max="14599" width="19" style="14" customWidth="1"/>
    <col min="14600" max="14600" width="16.28515625" style="14" customWidth="1"/>
    <col min="14601" max="14848" width="9.140625" style="14"/>
    <col min="14849" max="14849" width="66.7109375" style="14" customWidth="1"/>
    <col min="14850" max="14850" width="7" style="14" customWidth="1"/>
    <col min="14851" max="14851" width="13" style="14" customWidth="1"/>
    <col min="14852" max="14852" width="13.28515625" style="14" customWidth="1"/>
    <col min="14853" max="14853" width="18.85546875" style="14" customWidth="1"/>
    <col min="14854" max="14854" width="18" style="14" customWidth="1"/>
    <col min="14855" max="14855" width="19" style="14" customWidth="1"/>
    <col min="14856" max="14856" width="16.28515625" style="14" customWidth="1"/>
    <col min="14857" max="15104" width="9.140625" style="14"/>
    <col min="15105" max="15105" width="66.7109375" style="14" customWidth="1"/>
    <col min="15106" max="15106" width="7" style="14" customWidth="1"/>
    <col min="15107" max="15107" width="13" style="14" customWidth="1"/>
    <col min="15108" max="15108" width="13.28515625" style="14" customWidth="1"/>
    <col min="15109" max="15109" width="18.85546875" style="14" customWidth="1"/>
    <col min="15110" max="15110" width="18" style="14" customWidth="1"/>
    <col min="15111" max="15111" width="19" style="14" customWidth="1"/>
    <col min="15112" max="15112" width="16.28515625" style="14" customWidth="1"/>
    <col min="15113" max="15360" width="9.140625" style="14"/>
    <col min="15361" max="15361" width="66.7109375" style="14" customWidth="1"/>
    <col min="15362" max="15362" width="7" style="14" customWidth="1"/>
    <col min="15363" max="15363" width="13" style="14" customWidth="1"/>
    <col min="15364" max="15364" width="13.28515625" style="14" customWidth="1"/>
    <col min="15365" max="15365" width="18.85546875" style="14" customWidth="1"/>
    <col min="15366" max="15366" width="18" style="14" customWidth="1"/>
    <col min="15367" max="15367" width="19" style="14" customWidth="1"/>
    <col min="15368" max="15368" width="16.28515625" style="14" customWidth="1"/>
    <col min="15369" max="15616" width="9.140625" style="14"/>
    <col min="15617" max="15617" width="66.7109375" style="14" customWidth="1"/>
    <col min="15618" max="15618" width="7" style="14" customWidth="1"/>
    <col min="15619" max="15619" width="13" style="14" customWidth="1"/>
    <col min="15620" max="15620" width="13.28515625" style="14" customWidth="1"/>
    <col min="15621" max="15621" width="18.85546875" style="14" customWidth="1"/>
    <col min="15622" max="15622" width="18" style="14" customWidth="1"/>
    <col min="15623" max="15623" width="19" style="14" customWidth="1"/>
    <col min="15624" max="15624" width="16.28515625" style="14" customWidth="1"/>
    <col min="15625" max="15872" width="9.140625" style="14"/>
    <col min="15873" max="15873" width="66.7109375" style="14" customWidth="1"/>
    <col min="15874" max="15874" width="7" style="14" customWidth="1"/>
    <col min="15875" max="15875" width="13" style="14" customWidth="1"/>
    <col min="15876" max="15876" width="13.28515625" style="14" customWidth="1"/>
    <col min="15877" max="15877" width="18.85546875" style="14" customWidth="1"/>
    <col min="15878" max="15878" width="18" style="14" customWidth="1"/>
    <col min="15879" max="15879" width="19" style="14" customWidth="1"/>
    <col min="15880" max="15880" width="16.28515625" style="14" customWidth="1"/>
    <col min="15881" max="16128" width="9.140625" style="14"/>
    <col min="16129" max="16129" width="66.7109375" style="14" customWidth="1"/>
    <col min="16130" max="16130" width="7" style="14" customWidth="1"/>
    <col min="16131" max="16131" width="13" style="14" customWidth="1"/>
    <col min="16132" max="16132" width="13.28515625" style="14" customWidth="1"/>
    <col min="16133" max="16133" width="18.85546875" style="14" customWidth="1"/>
    <col min="16134" max="16134" width="18" style="14" customWidth="1"/>
    <col min="16135" max="16135" width="19" style="14" customWidth="1"/>
    <col min="16136" max="16136" width="16.28515625" style="14" customWidth="1"/>
    <col min="16137" max="16384" width="9.140625" style="14"/>
  </cols>
  <sheetData>
    <row r="1" spans="1:8" ht="10.5" customHeight="1" x14ac:dyDescent="0.2">
      <c r="A1" s="150" t="s">
        <v>242</v>
      </c>
      <c r="B1" s="150"/>
      <c r="C1" s="150"/>
      <c r="D1" s="131" t="s">
        <v>245</v>
      </c>
      <c r="E1" s="12"/>
    </row>
    <row r="2" spans="1:8" s="17" customFormat="1" ht="21" customHeight="1" x14ac:dyDescent="0.25">
      <c r="A2" s="15" t="s">
        <v>16</v>
      </c>
      <c r="B2" s="15" t="s">
        <v>17</v>
      </c>
      <c r="C2" s="15" t="s">
        <v>18</v>
      </c>
      <c r="D2" s="15" t="s">
        <v>19</v>
      </c>
      <c r="E2" s="16"/>
      <c r="F2" s="16"/>
    </row>
    <row r="3" spans="1:8" s="19" customFormat="1" ht="15.75" customHeight="1" x14ac:dyDescent="0.2">
      <c r="A3" s="18">
        <v>1</v>
      </c>
      <c r="B3" s="18">
        <v>2</v>
      </c>
      <c r="C3" s="18">
        <v>3</v>
      </c>
      <c r="D3" s="18">
        <v>4</v>
      </c>
      <c r="E3" s="12"/>
      <c r="F3" s="12"/>
    </row>
    <row r="4" spans="1:8" s="19" customFormat="1" ht="11.25" customHeight="1" x14ac:dyDescent="0.2">
      <c r="A4" s="151" t="s">
        <v>20</v>
      </c>
      <c r="B4" s="152"/>
      <c r="C4" s="152"/>
      <c r="D4" s="153"/>
      <c r="E4" s="12"/>
      <c r="F4" s="12"/>
    </row>
    <row r="5" spans="1:8" ht="15.75" customHeight="1" x14ac:dyDescent="0.2">
      <c r="A5" s="154" t="s">
        <v>21</v>
      </c>
      <c r="B5" s="155"/>
      <c r="C5" s="155"/>
      <c r="D5" s="156"/>
    </row>
    <row r="6" spans="1:8" ht="15.75" customHeight="1" x14ac:dyDescent="0.2">
      <c r="A6" s="20" t="s">
        <v>22</v>
      </c>
      <c r="B6" s="21"/>
      <c r="C6" s="22"/>
      <c r="D6" s="23"/>
    </row>
    <row r="7" spans="1:8" ht="15.75" customHeight="1" x14ac:dyDescent="0.2">
      <c r="A7" s="21" t="s">
        <v>23</v>
      </c>
      <c r="B7" s="24" t="s">
        <v>24</v>
      </c>
      <c r="C7" s="25"/>
      <c r="D7" s="25"/>
    </row>
    <row r="8" spans="1:8" ht="15.75" customHeight="1" x14ac:dyDescent="0.2">
      <c r="A8" s="21" t="s">
        <v>25</v>
      </c>
      <c r="B8" s="24" t="s">
        <v>26</v>
      </c>
      <c r="C8" s="25"/>
      <c r="D8" s="25"/>
    </row>
    <row r="9" spans="1:8" ht="15.75" customHeight="1" x14ac:dyDescent="0.2">
      <c r="A9" s="21" t="s">
        <v>27</v>
      </c>
      <c r="B9" s="24" t="s">
        <v>28</v>
      </c>
      <c r="C9" s="26">
        <f>C7-C8</f>
        <v>0</v>
      </c>
      <c r="D9" s="26">
        <f>a_010-a_011</f>
        <v>0</v>
      </c>
    </row>
    <row r="10" spans="1:8" ht="15.75" customHeight="1" x14ac:dyDescent="0.2">
      <c r="A10" s="20" t="s">
        <v>29</v>
      </c>
      <c r="B10" s="24"/>
      <c r="C10" s="27"/>
      <c r="D10" s="27"/>
    </row>
    <row r="11" spans="1:8" ht="15.75" customHeight="1" x14ac:dyDescent="0.2">
      <c r="A11" s="21" t="s">
        <v>30</v>
      </c>
      <c r="B11" s="24" t="s">
        <v>31</v>
      </c>
      <c r="C11" s="28"/>
      <c r="D11" s="28"/>
    </row>
    <row r="12" spans="1:8" ht="15.75" customHeight="1" x14ac:dyDescent="0.2">
      <c r="A12" s="21" t="s">
        <v>32</v>
      </c>
      <c r="B12" s="24" t="s">
        <v>33</v>
      </c>
      <c r="C12" s="28"/>
      <c r="D12" s="28"/>
    </row>
    <row r="13" spans="1:8" ht="15.75" customHeight="1" x14ac:dyDescent="0.2">
      <c r="A13" s="21" t="s">
        <v>34</v>
      </c>
      <c r="B13" s="24" t="s">
        <v>35</v>
      </c>
      <c r="C13" s="27">
        <f>C11-C12</f>
        <v>0</v>
      </c>
      <c r="D13" s="27">
        <f>a_020-a_021</f>
        <v>0</v>
      </c>
    </row>
    <row r="14" spans="1:8" ht="15.75" customHeight="1" x14ac:dyDescent="0.2">
      <c r="A14" s="29" t="s">
        <v>36</v>
      </c>
      <c r="B14" s="30" t="s">
        <v>37</v>
      </c>
      <c r="C14" s="31">
        <f>+[2]актив!C14/1000</f>
        <v>1758243.9533700002</v>
      </c>
      <c r="D14" s="31">
        <f>+[2]актив!D14/1000</f>
        <v>3747757.0290700002</v>
      </c>
    </row>
    <row r="15" spans="1:8" ht="15.75" customHeight="1" x14ac:dyDescent="0.2">
      <c r="A15" s="21" t="s">
        <v>38</v>
      </c>
      <c r="B15" s="24" t="s">
        <v>39</v>
      </c>
      <c r="C15" s="31">
        <f>+[2]актив!C15/1000</f>
        <v>1754715.4677000002</v>
      </c>
      <c r="D15" s="31">
        <f>+[2]актив!D15/1000</f>
        <v>3742039.4128999999</v>
      </c>
      <c r="G15" s="13"/>
      <c r="H15" s="13"/>
    </row>
    <row r="16" spans="1:8" ht="15.75" customHeight="1" x14ac:dyDescent="0.2">
      <c r="A16" s="29" t="s">
        <v>40</v>
      </c>
      <c r="B16" s="30" t="s">
        <v>41</v>
      </c>
      <c r="C16" s="28"/>
      <c r="D16" s="25"/>
    </row>
    <row r="17" spans="1:4" ht="15.75" customHeight="1" x14ac:dyDescent="0.2">
      <c r="A17" s="21" t="s">
        <v>42</v>
      </c>
      <c r="B17" s="24" t="s">
        <v>43</v>
      </c>
      <c r="C17" s="28"/>
      <c r="D17" s="25"/>
    </row>
    <row r="18" spans="1:4" ht="15.75" customHeight="1" x14ac:dyDescent="0.2">
      <c r="A18" s="21" t="s">
        <v>44</v>
      </c>
      <c r="B18" s="24" t="s">
        <v>45</v>
      </c>
      <c r="C18" s="28"/>
      <c r="D18" s="25"/>
    </row>
    <row r="19" spans="1:4" ht="15.75" customHeight="1" x14ac:dyDescent="0.2">
      <c r="A19" s="29" t="s">
        <v>46</v>
      </c>
      <c r="B19" s="24" t="s">
        <v>47</v>
      </c>
      <c r="C19" s="28">
        <f>+[2]актив!C16/1000</f>
        <v>0</v>
      </c>
      <c r="D19" s="28">
        <f>+[2]актив!D19/1000</f>
        <v>5717.6161700000002</v>
      </c>
    </row>
    <row r="20" spans="1:4" ht="15.75" customHeight="1" x14ac:dyDescent="0.2">
      <c r="A20" s="21" t="s">
        <v>48</v>
      </c>
      <c r="B20" s="24" t="s">
        <v>49</v>
      </c>
      <c r="C20" s="28"/>
      <c r="D20" s="25"/>
    </row>
    <row r="21" spans="1:4" ht="15.75" customHeight="1" x14ac:dyDescent="0.2">
      <c r="A21" s="21" t="s">
        <v>50</v>
      </c>
      <c r="B21" s="24" t="s">
        <v>51</v>
      </c>
      <c r="C21" s="28"/>
      <c r="D21" s="25"/>
    </row>
    <row r="22" spans="1:4" ht="15.75" customHeight="1" x14ac:dyDescent="0.2">
      <c r="A22" s="29" t="s">
        <v>52</v>
      </c>
      <c r="B22" s="30" t="s">
        <v>53</v>
      </c>
      <c r="C22" s="31"/>
      <c r="D22" s="32"/>
    </row>
    <row r="23" spans="1:4" ht="15.75" customHeight="1" x14ac:dyDescent="0.2">
      <c r="A23" s="21" t="s">
        <v>54</v>
      </c>
      <c r="B23" s="24" t="s">
        <v>55</v>
      </c>
      <c r="C23" s="28"/>
      <c r="D23" s="25"/>
    </row>
    <row r="24" spans="1:4" ht="15.75" customHeight="1" x14ac:dyDescent="0.2">
      <c r="A24" s="21" t="s">
        <v>56</v>
      </c>
      <c r="B24" s="24" t="s">
        <v>57</v>
      </c>
      <c r="C24" s="28">
        <f>+[2]актив!C24/1000</f>
        <v>100870.71950000001</v>
      </c>
      <c r="D24" s="28">
        <f>+[2]актив!D24/1000</f>
        <v>103839.50907</v>
      </c>
    </row>
    <row r="25" spans="1:4" ht="15.75" customHeight="1" x14ac:dyDescent="0.2">
      <c r="A25" s="29" t="s">
        <v>58</v>
      </c>
      <c r="B25" s="30" t="s">
        <v>59</v>
      </c>
      <c r="C25" s="33">
        <f>+C24+C14</f>
        <v>1859114.6728700004</v>
      </c>
      <c r="D25" s="33">
        <f>+D24+D14</f>
        <v>3851596.5381400003</v>
      </c>
    </row>
    <row r="26" spans="1:4" ht="10.5" customHeight="1" x14ac:dyDescent="0.2">
      <c r="A26" s="157" t="s">
        <v>60</v>
      </c>
      <c r="B26" s="158"/>
      <c r="C26" s="158"/>
      <c r="D26" s="159"/>
    </row>
    <row r="27" spans="1:4" ht="9.75" customHeight="1" x14ac:dyDescent="0.2">
      <c r="A27" s="29" t="s">
        <v>61</v>
      </c>
      <c r="B27" s="30" t="s">
        <v>62</v>
      </c>
      <c r="C27" s="32"/>
      <c r="D27" s="32"/>
    </row>
    <row r="28" spans="1:4" ht="15.75" customHeight="1" x14ac:dyDescent="0.2">
      <c r="A28" s="21" t="s">
        <v>63</v>
      </c>
      <c r="B28" s="24" t="s">
        <v>64</v>
      </c>
      <c r="C28" s="25"/>
      <c r="D28" s="25"/>
    </row>
    <row r="29" spans="1:4" ht="15.75" customHeight="1" x14ac:dyDescent="0.2">
      <c r="A29" s="21" t="s">
        <v>65</v>
      </c>
      <c r="B29" s="24" t="s">
        <v>66</v>
      </c>
      <c r="C29" s="25"/>
      <c r="D29" s="25"/>
    </row>
    <row r="30" spans="1:4" ht="15.75" customHeight="1" x14ac:dyDescent="0.2">
      <c r="A30" s="21" t="s">
        <v>67</v>
      </c>
      <c r="B30" s="24" t="s">
        <v>68</v>
      </c>
      <c r="C30" s="25"/>
      <c r="D30" s="25"/>
    </row>
    <row r="31" spans="1:4" ht="15.75" customHeight="1" x14ac:dyDescent="0.2">
      <c r="A31" s="21" t="s">
        <v>69</v>
      </c>
      <c r="B31" s="24" t="s">
        <v>70</v>
      </c>
      <c r="C31" s="25"/>
      <c r="D31" s="25"/>
    </row>
    <row r="32" spans="1:4" ht="15.75" customHeight="1" x14ac:dyDescent="0.2">
      <c r="A32" s="21" t="s">
        <v>71</v>
      </c>
      <c r="B32" s="24" t="s">
        <v>72</v>
      </c>
      <c r="C32" s="25"/>
      <c r="D32" s="25"/>
    </row>
    <row r="33" spans="1:7" ht="15.75" customHeight="1" x14ac:dyDescent="0.2">
      <c r="A33" s="29" t="s">
        <v>73</v>
      </c>
      <c r="B33" s="30" t="s">
        <v>51</v>
      </c>
      <c r="C33" s="34"/>
      <c r="D33" s="34"/>
    </row>
    <row r="34" spans="1:7" ht="15.75" customHeight="1" x14ac:dyDescent="0.2">
      <c r="A34" s="29" t="s">
        <v>74</v>
      </c>
      <c r="B34" s="30" t="s">
        <v>75</v>
      </c>
      <c r="C34" s="31">
        <f>+C40+C41+C45</f>
        <v>324880.87120999995</v>
      </c>
      <c r="D34" s="31">
        <f>+D41+D45</f>
        <v>255519.65531999999</v>
      </c>
    </row>
    <row r="35" spans="1:7" ht="15.75" customHeight="1" x14ac:dyDescent="0.2">
      <c r="A35" s="21" t="s">
        <v>54</v>
      </c>
      <c r="B35" s="30" t="s">
        <v>76</v>
      </c>
      <c r="C35" s="35"/>
      <c r="D35" s="35"/>
    </row>
    <row r="36" spans="1:7" ht="15.75" customHeight="1" x14ac:dyDescent="0.2">
      <c r="A36" s="29" t="s">
        <v>77</v>
      </c>
      <c r="B36" s="30" t="s">
        <v>78</v>
      </c>
      <c r="C36" s="35"/>
      <c r="D36" s="35"/>
    </row>
    <row r="37" spans="1:7" ht="15.75" customHeight="1" x14ac:dyDescent="0.2">
      <c r="A37" s="21" t="s">
        <v>79</v>
      </c>
      <c r="B37" s="24" t="s">
        <v>80</v>
      </c>
      <c r="C37" s="28"/>
      <c r="D37" s="28"/>
    </row>
    <row r="38" spans="1:7" ht="15.75" customHeight="1" x14ac:dyDescent="0.2">
      <c r="A38" s="36" t="s">
        <v>81</v>
      </c>
      <c r="B38" s="37" t="s">
        <v>82</v>
      </c>
      <c r="C38" s="38"/>
      <c r="D38" s="39"/>
    </row>
    <row r="39" spans="1:7" ht="15.75" customHeight="1" x14ac:dyDescent="0.2">
      <c r="A39" s="40" t="s">
        <v>83</v>
      </c>
      <c r="B39" s="41" t="s">
        <v>84</v>
      </c>
      <c r="C39" s="38"/>
      <c r="D39" s="38"/>
    </row>
    <row r="40" spans="1:7" ht="15.75" customHeight="1" x14ac:dyDescent="0.2">
      <c r="A40" s="40" t="s">
        <v>85</v>
      </c>
      <c r="B40" s="41" t="s">
        <v>86</v>
      </c>
      <c r="C40" s="38">
        <f>+[2]актив!C40/1000</f>
        <v>0</v>
      </c>
      <c r="D40" s="38"/>
    </row>
    <row r="41" spans="1:7" ht="15.75" customHeight="1" x14ac:dyDescent="0.2">
      <c r="A41" s="40" t="s">
        <v>87</v>
      </c>
      <c r="B41" s="41" t="s">
        <v>88</v>
      </c>
      <c r="C41" s="38">
        <f>+[2]актив!C41/1000</f>
        <v>2124.9772499999999</v>
      </c>
      <c r="D41" s="38">
        <f>+[2]актив!D41/1000</f>
        <v>1877.98416</v>
      </c>
    </row>
    <row r="42" spans="1:7" ht="15.75" customHeight="1" x14ac:dyDescent="0.2">
      <c r="A42" s="40" t="s">
        <v>89</v>
      </c>
      <c r="B42" s="41" t="s">
        <v>90</v>
      </c>
      <c r="C42" s="38"/>
      <c r="D42" s="38"/>
    </row>
    <row r="43" spans="1:7" ht="15.75" customHeight="1" x14ac:dyDescent="0.2">
      <c r="A43" s="40" t="s">
        <v>91</v>
      </c>
      <c r="B43" s="41" t="s">
        <v>92</v>
      </c>
      <c r="C43" s="38"/>
      <c r="D43" s="38"/>
    </row>
    <row r="44" spans="1:7" ht="15.75" customHeight="1" x14ac:dyDescent="0.2">
      <c r="A44" s="40" t="s">
        <v>93</v>
      </c>
      <c r="B44" s="41" t="s">
        <v>94</v>
      </c>
      <c r="C44" s="38"/>
      <c r="D44" s="38"/>
    </row>
    <row r="45" spans="1:7" ht="15.75" customHeight="1" x14ac:dyDescent="0.2">
      <c r="A45" s="42" t="s">
        <v>95</v>
      </c>
      <c r="B45" s="24" t="s">
        <v>96</v>
      </c>
      <c r="C45" s="31">
        <f>+[2]актив!C45/1000</f>
        <v>322755.89395999996</v>
      </c>
      <c r="D45" s="31">
        <f>+[2]актив!D45/1000</f>
        <v>253641.67116</v>
      </c>
      <c r="G45" s="13"/>
    </row>
    <row r="46" spans="1:7" ht="15.75" customHeight="1" x14ac:dyDescent="0.2">
      <c r="A46" s="29" t="s">
        <v>97</v>
      </c>
      <c r="B46" s="30" t="s">
        <v>98</v>
      </c>
      <c r="C46" s="31">
        <f>+C48+C50</f>
        <v>40029.066060000005</v>
      </c>
      <c r="D46" s="31">
        <f>+D48+D50</f>
        <v>4463.4966799999993</v>
      </c>
    </row>
    <row r="47" spans="1:7" ht="15.75" customHeight="1" x14ac:dyDescent="0.2">
      <c r="A47" s="42" t="s">
        <v>99</v>
      </c>
      <c r="B47" s="24" t="s">
        <v>100</v>
      </c>
      <c r="C47" s="28"/>
      <c r="D47" s="28"/>
    </row>
    <row r="48" spans="1:7" ht="15.75" customHeight="1" x14ac:dyDescent="0.2">
      <c r="A48" s="42" t="s">
        <v>101</v>
      </c>
      <c r="B48" s="24" t="s">
        <v>102</v>
      </c>
      <c r="C48" s="31">
        <f>+[2]актив!C48/1000</f>
        <v>40029.066060000005</v>
      </c>
      <c r="D48" s="31">
        <f>+[2]актив!D48/1000</f>
        <v>4463.4966799999993</v>
      </c>
    </row>
    <row r="49" spans="1:6" ht="15.75" customHeight="1" x14ac:dyDescent="0.2">
      <c r="A49" s="42" t="s">
        <v>103</v>
      </c>
      <c r="B49" s="24" t="s">
        <v>104</v>
      </c>
      <c r="C49" s="28"/>
      <c r="D49" s="28"/>
    </row>
    <row r="50" spans="1:6" ht="15.75" customHeight="1" x14ac:dyDescent="0.2">
      <c r="A50" s="42" t="s">
        <v>105</v>
      </c>
      <c r="B50" s="24" t="s">
        <v>106</v>
      </c>
      <c r="C50" s="28">
        <f>+[2]актив!C50/1000</f>
        <v>0</v>
      </c>
      <c r="D50" s="28">
        <f>+[2]актив!D50/1000</f>
        <v>0</v>
      </c>
    </row>
    <row r="51" spans="1:6" ht="15.75" customHeight="1" x14ac:dyDescent="0.2">
      <c r="A51" s="42" t="s">
        <v>107</v>
      </c>
      <c r="B51" s="24" t="s">
        <v>108</v>
      </c>
      <c r="C51" s="28"/>
      <c r="D51" s="28"/>
    </row>
    <row r="52" spans="1:6" ht="15.75" customHeight="1" x14ac:dyDescent="0.2">
      <c r="A52" s="42" t="s">
        <v>109</v>
      </c>
      <c r="B52" s="24" t="s">
        <v>110</v>
      </c>
      <c r="C52" s="28"/>
      <c r="D52" s="28">
        <f>+[2]актив!D52/1000</f>
        <v>0</v>
      </c>
    </row>
    <row r="53" spans="1:6" ht="15.75" customHeight="1" x14ac:dyDescent="0.2">
      <c r="A53" s="43" t="s">
        <v>111</v>
      </c>
      <c r="B53" s="44">
        <v>390</v>
      </c>
      <c r="C53" s="31">
        <f>+C46+C34</f>
        <v>364909.93726999994</v>
      </c>
      <c r="D53" s="31">
        <f>+D46+D34+D52</f>
        <v>259983.152</v>
      </c>
    </row>
    <row r="54" spans="1:6" s="48" customFormat="1" ht="15.75" customHeight="1" x14ac:dyDescent="0.25">
      <c r="A54" s="45" t="s">
        <v>112</v>
      </c>
      <c r="B54" s="46">
        <v>400</v>
      </c>
      <c r="C54" s="33">
        <f>+C53+C25</f>
        <v>2224024.6101400005</v>
      </c>
      <c r="D54" s="33">
        <f>+D53+D25</f>
        <v>4111579.6901400005</v>
      </c>
      <c r="E54" s="47"/>
      <c r="F54" s="47"/>
    </row>
    <row r="55" spans="1:6" ht="15.75" customHeight="1" x14ac:dyDescent="0.2">
      <c r="B55" s="49"/>
      <c r="C55" s="13"/>
      <c r="D55" s="13"/>
    </row>
    <row r="56" spans="1:6" ht="15.75" customHeight="1" x14ac:dyDescent="0.2">
      <c r="C56" s="13"/>
      <c r="D56" s="13"/>
    </row>
    <row r="57" spans="1:6" ht="15.75" customHeight="1" x14ac:dyDescent="0.2">
      <c r="C57" s="13"/>
      <c r="D57" s="13"/>
    </row>
    <row r="58" spans="1:6" ht="15.75" customHeight="1" x14ac:dyDescent="0.2">
      <c r="C58" s="13"/>
      <c r="D58" s="13"/>
    </row>
    <row r="59" spans="1:6" ht="15.75" customHeight="1" x14ac:dyDescent="0.2">
      <c r="C59" s="13"/>
      <c r="D59" s="13"/>
    </row>
    <row r="60" spans="1:6" ht="15.75" customHeight="1" x14ac:dyDescent="0.2">
      <c r="C60" s="13"/>
      <c r="D60" s="13"/>
    </row>
    <row r="61" spans="1:6" ht="15.75" customHeight="1" x14ac:dyDescent="0.2"/>
    <row r="62" spans="1:6" ht="15.75" customHeight="1" x14ac:dyDescent="0.2">
      <c r="D62" s="13"/>
    </row>
    <row r="63" spans="1:6" ht="15.75" customHeight="1" x14ac:dyDescent="0.2">
      <c r="D63" s="13"/>
    </row>
    <row r="64" spans="1:6" ht="15.75" customHeight="1" x14ac:dyDescent="0.2"/>
    <row r="65" spans="3:4" ht="15.75" customHeight="1" x14ac:dyDescent="0.2">
      <c r="D65" s="13"/>
    </row>
    <row r="66" spans="3:4" ht="15.75" customHeight="1" x14ac:dyDescent="0.2">
      <c r="C66" s="13"/>
      <c r="D66" s="13"/>
    </row>
    <row r="67" spans="3:4" ht="15.75" customHeight="1" x14ac:dyDescent="0.2"/>
    <row r="68" spans="3:4" ht="15.75" customHeight="1" x14ac:dyDescent="0.2">
      <c r="C68" s="13"/>
    </row>
  </sheetData>
  <mergeCells count="4">
    <mergeCell ref="A1:C1"/>
    <mergeCell ref="A4:D4"/>
    <mergeCell ref="A5:D5"/>
    <mergeCell ref="A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E4" sqref="E4"/>
    </sheetView>
  </sheetViews>
  <sheetFormatPr defaultRowHeight="12.75" x14ac:dyDescent="0.2"/>
  <cols>
    <col min="1" max="1" width="62.7109375" style="50" customWidth="1"/>
    <col min="2" max="2" width="7.140625" style="50" customWidth="1"/>
    <col min="3" max="3" width="13.28515625" style="50" customWidth="1"/>
    <col min="4" max="4" width="15.85546875" style="50" customWidth="1"/>
    <col min="5" max="5" width="15.28515625" style="50" customWidth="1"/>
    <col min="6" max="6" width="15.7109375" style="50" customWidth="1"/>
    <col min="7" max="7" width="14.28515625" style="50" customWidth="1"/>
    <col min="8" max="256" width="9.140625" style="50"/>
    <col min="257" max="257" width="62.7109375" style="50" customWidth="1"/>
    <col min="258" max="258" width="7.140625" style="50" customWidth="1"/>
    <col min="259" max="259" width="13.28515625" style="50" customWidth="1"/>
    <col min="260" max="260" width="15.85546875" style="50" customWidth="1"/>
    <col min="261" max="261" width="15.28515625" style="50" customWidth="1"/>
    <col min="262" max="262" width="15.7109375" style="50" customWidth="1"/>
    <col min="263" max="263" width="14.28515625" style="50" customWidth="1"/>
    <col min="264" max="512" width="9.140625" style="50"/>
    <col min="513" max="513" width="62.7109375" style="50" customWidth="1"/>
    <col min="514" max="514" width="7.140625" style="50" customWidth="1"/>
    <col min="515" max="515" width="13.28515625" style="50" customWidth="1"/>
    <col min="516" max="516" width="15.85546875" style="50" customWidth="1"/>
    <col min="517" max="517" width="15.28515625" style="50" customWidth="1"/>
    <col min="518" max="518" width="15.7109375" style="50" customWidth="1"/>
    <col min="519" max="519" width="14.28515625" style="50" customWidth="1"/>
    <col min="520" max="768" width="9.140625" style="50"/>
    <col min="769" max="769" width="62.7109375" style="50" customWidth="1"/>
    <col min="770" max="770" width="7.140625" style="50" customWidth="1"/>
    <col min="771" max="771" width="13.28515625" style="50" customWidth="1"/>
    <col min="772" max="772" width="15.85546875" style="50" customWidth="1"/>
    <col min="773" max="773" width="15.28515625" style="50" customWidth="1"/>
    <col min="774" max="774" width="15.7109375" style="50" customWidth="1"/>
    <col min="775" max="775" width="14.28515625" style="50" customWidth="1"/>
    <col min="776" max="1024" width="9.140625" style="50"/>
    <col min="1025" max="1025" width="62.7109375" style="50" customWidth="1"/>
    <col min="1026" max="1026" width="7.140625" style="50" customWidth="1"/>
    <col min="1027" max="1027" width="13.28515625" style="50" customWidth="1"/>
    <col min="1028" max="1028" width="15.85546875" style="50" customWidth="1"/>
    <col min="1029" max="1029" width="15.28515625" style="50" customWidth="1"/>
    <col min="1030" max="1030" width="15.7109375" style="50" customWidth="1"/>
    <col min="1031" max="1031" width="14.28515625" style="50" customWidth="1"/>
    <col min="1032" max="1280" width="9.140625" style="50"/>
    <col min="1281" max="1281" width="62.7109375" style="50" customWidth="1"/>
    <col min="1282" max="1282" width="7.140625" style="50" customWidth="1"/>
    <col min="1283" max="1283" width="13.28515625" style="50" customWidth="1"/>
    <col min="1284" max="1284" width="15.85546875" style="50" customWidth="1"/>
    <col min="1285" max="1285" width="15.28515625" style="50" customWidth="1"/>
    <col min="1286" max="1286" width="15.7109375" style="50" customWidth="1"/>
    <col min="1287" max="1287" width="14.28515625" style="50" customWidth="1"/>
    <col min="1288" max="1536" width="9.140625" style="50"/>
    <col min="1537" max="1537" width="62.7109375" style="50" customWidth="1"/>
    <col min="1538" max="1538" width="7.140625" style="50" customWidth="1"/>
    <col min="1539" max="1539" width="13.28515625" style="50" customWidth="1"/>
    <col min="1540" max="1540" width="15.85546875" style="50" customWidth="1"/>
    <col min="1541" max="1541" width="15.28515625" style="50" customWidth="1"/>
    <col min="1542" max="1542" width="15.7109375" style="50" customWidth="1"/>
    <col min="1543" max="1543" width="14.28515625" style="50" customWidth="1"/>
    <col min="1544" max="1792" width="9.140625" style="50"/>
    <col min="1793" max="1793" width="62.7109375" style="50" customWidth="1"/>
    <col min="1794" max="1794" width="7.140625" style="50" customWidth="1"/>
    <col min="1795" max="1795" width="13.28515625" style="50" customWidth="1"/>
    <col min="1796" max="1796" width="15.85546875" style="50" customWidth="1"/>
    <col min="1797" max="1797" width="15.28515625" style="50" customWidth="1"/>
    <col min="1798" max="1798" width="15.7109375" style="50" customWidth="1"/>
    <col min="1799" max="1799" width="14.28515625" style="50" customWidth="1"/>
    <col min="1800" max="2048" width="9.140625" style="50"/>
    <col min="2049" max="2049" width="62.7109375" style="50" customWidth="1"/>
    <col min="2050" max="2050" width="7.140625" style="50" customWidth="1"/>
    <col min="2051" max="2051" width="13.28515625" style="50" customWidth="1"/>
    <col min="2052" max="2052" width="15.85546875" style="50" customWidth="1"/>
    <col min="2053" max="2053" width="15.28515625" style="50" customWidth="1"/>
    <col min="2054" max="2054" width="15.7109375" style="50" customWidth="1"/>
    <col min="2055" max="2055" width="14.28515625" style="50" customWidth="1"/>
    <col min="2056" max="2304" width="9.140625" style="50"/>
    <col min="2305" max="2305" width="62.7109375" style="50" customWidth="1"/>
    <col min="2306" max="2306" width="7.140625" style="50" customWidth="1"/>
    <col min="2307" max="2307" width="13.28515625" style="50" customWidth="1"/>
    <col min="2308" max="2308" width="15.85546875" style="50" customWidth="1"/>
    <col min="2309" max="2309" width="15.28515625" style="50" customWidth="1"/>
    <col min="2310" max="2310" width="15.7109375" style="50" customWidth="1"/>
    <col min="2311" max="2311" width="14.28515625" style="50" customWidth="1"/>
    <col min="2312" max="2560" width="9.140625" style="50"/>
    <col min="2561" max="2561" width="62.7109375" style="50" customWidth="1"/>
    <col min="2562" max="2562" width="7.140625" style="50" customWidth="1"/>
    <col min="2563" max="2563" width="13.28515625" style="50" customWidth="1"/>
    <col min="2564" max="2564" width="15.85546875" style="50" customWidth="1"/>
    <col min="2565" max="2565" width="15.28515625" style="50" customWidth="1"/>
    <col min="2566" max="2566" width="15.7109375" style="50" customWidth="1"/>
    <col min="2567" max="2567" width="14.28515625" style="50" customWidth="1"/>
    <col min="2568" max="2816" width="9.140625" style="50"/>
    <col min="2817" max="2817" width="62.7109375" style="50" customWidth="1"/>
    <col min="2818" max="2818" width="7.140625" style="50" customWidth="1"/>
    <col min="2819" max="2819" width="13.28515625" style="50" customWidth="1"/>
    <col min="2820" max="2820" width="15.85546875" style="50" customWidth="1"/>
    <col min="2821" max="2821" width="15.28515625" style="50" customWidth="1"/>
    <col min="2822" max="2822" width="15.7109375" style="50" customWidth="1"/>
    <col min="2823" max="2823" width="14.28515625" style="50" customWidth="1"/>
    <col min="2824" max="3072" width="9.140625" style="50"/>
    <col min="3073" max="3073" width="62.7109375" style="50" customWidth="1"/>
    <col min="3074" max="3074" width="7.140625" style="50" customWidth="1"/>
    <col min="3075" max="3075" width="13.28515625" style="50" customWidth="1"/>
    <col min="3076" max="3076" width="15.85546875" style="50" customWidth="1"/>
    <col min="3077" max="3077" width="15.28515625" style="50" customWidth="1"/>
    <col min="3078" max="3078" width="15.7109375" style="50" customWidth="1"/>
    <col min="3079" max="3079" width="14.28515625" style="50" customWidth="1"/>
    <col min="3080" max="3328" width="9.140625" style="50"/>
    <col min="3329" max="3329" width="62.7109375" style="50" customWidth="1"/>
    <col min="3330" max="3330" width="7.140625" style="50" customWidth="1"/>
    <col min="3331" max="3331" width="13.28515625" style="50" customWidth="1"/>
    <col min="3332" max="3332" width="15.85546875" style="50" customWidth="1"/>
    <col min="3333" max="3333" width="15.28515625" style="50" customWidth="1"/>
    <col min="3334" max="3334" width="15.7109375" style="50" customWidth="1"/>
    <col min="3335" max="3335" width="14.28515625" style="50" customWidth="1"/>
    <col min="3336" max="3584" width="9.140625" style="50"/>
    <col min="3585" max="3585" width="62.7109375" style="50" customWidth="1"/>
    <col min="3586" max="3586" width="7.140625" style="50" customWidth="1"/>
    <col min="3587" max="3587" width="13.28515625" style="50" customWidth="1"/>
    <col min="3588" max="3588" width="15.85546875" style="50" customWidth="1"/>
    <col min="3589" max="3589" width="15.28515625" style="50" customWidth="1"/>
    <col min="3590" max="3590" width="15.7109375" style="50" customWidth="1"/>
    <col min="3591" max="3591" width="14.28515625" style="50" customWidth="1"/>
    <col min="3592" max="3840" width="9.140625" style="50"/>
    <col min="3841" max="3841" width="62.7109375" style="50" customWidth="1"/>
    <col min="3842" max="3842" width="7.140625" style="50" customWidth="1"/>
    <col min="3843" max="3843" width="13.28515625" style="50" customWidth="1"/>
    <col min="3844" max="3844" width="15.85546875" style="50" customWidth="1"/>
    <col min="3845" max="3845" width="15.28515625" style="50" customWidth="1"/>
    <col min="3846" max="3846" width="15.7109375" style="50" customWidth="1"/>
    <col min="3847" max="3847" width="14.28515625" style="50" customWidth="1"/>
    <col min="3848" max="4096" width="9.140625" style="50"/>
    <col min="4097" max="4097" width="62.7109375" style="50" customWidth="1"/>
    <col min="4098" max="4098" width="7.140625" style="50" customWidth="1"/>
    <col min="4099" max="4099" width="13.28515625" style="50" customWidth="1"/>
    <col min="4100" max="4100" width="15.85546875" style="50" customWidth="1"/>
    <col min="4101" max="4101" width="15.28515625" style="50" customWidth="1"/>
    <col min="4102" max="4102" width="15.7109375" style="50" customWidth="1"/>
    <col min="4103" max="4103" width="14.28515625" style="50" customWidth="1"/>
    <col min="4104" max="4352" width="9.140625" style="50"/>
    <col min="4353" max="4353" width="62.7109375" style="50" customWidth="1"/>
    <col min="4354" max="4354" width="7.140625" style="50" customWidth="1"/>
    <col min="4355" max="4355" width="13.28515625" style="50" customWidth="1"/>
    <col min="4356" max="4356" width="15.85546875" style="50" customWidth="1"/>
    <col min="4357" max="4357" width="15.28515625" style="50" customWidth="1"/>
    <col min="4358" max="4358" width="15.7109375" style="50" customWidth="1"/>
    <col min="4359" max="4359" width="14.28515625" style="50" customWidth="1"/>
    <col min="4360" max="4608" width="9.140625" style="50"/>
    <col min="4609" max="4609" width="62.7109375" style="50" customWidth="1"/>
    <col min="4610" max="4610" width="7.140625" style="50" customWidth="1"/>
    <col min="4611" max="4611" width="13.28515625" style="50" customWidth="1"/>
    <col min="4612" max="4612" width="15.85546875" style="50" customWidth="1"/>
    <col min="4613" max="4613" width="15.28515625" style="50" customWidth="1"/>
    <col min="4614" max="4614" width="15.7109375" style="50" customWidth="1"/>
    <col min="4615" max="4615" width="14.28515625" style="50" customWidth="1"/>
    <col min="4616" max="4864" width="9.140625" style="50"/>
    <col min="4865" max="4865" width="62.7109375" style="50" customWidth="1"/>
    <col min="4866" max="4866" width="7.140625" style="50" customWidth="1"/>
    <col min="4867" max="4867" width="13.28515625" style="50" customWidth="1"/>
    <col min="4868" max="4868" width="15.85546875" style="50" customWidth="1"/>
    <col min="4869" max="4869" width="15.28515625" style="50" customWidth="1"/>
    <col min="4870" max="4870" width="15.7109375" style="50" customWidth="1"/>
    <col min="4871" max="4871" width="14.28515625" style="50" customWidth="1"/>
    <col min="4872" max="5120" width="9.140625" style="50"/>
    <col min="5121" max="5121" width="62.7109375" style="50" customWidth="1"/>
    <col min="5122" max="5122" width="7.140625" style="50" customWidth="1"/>
    <col min="5123" max="5123" width="13.28515625" style="50" customWidth="1"/>
    <col min="5124" max="5124" width="15.85546875" style="50" customWidth="1"/>
    <col min="5125" max="5125" width="15.28515625" style="50" customWidth="1"/>
    <col min="5126" max="5126" width="15.7109375" style="50" customWidth="1"/>
    <col min="5127" max="5127" width="14.28515625" style="50" customWidth="1"/>
    <col min="5128" max="5376" width="9.140625" style="50"/>
    <col min="5377" max="5377" width="62.7109375" style="50" customWidth="1"/>
    <col min="5378" max="5378" width="7.140625" style="50" customWidth="1"/>
    <col min="5379" max="5379" width="13.28515625" style="50" customWidth="1"/>
    <col min="5380" max="5380" width="15.85546875" style="50" customWidth="1"/>
    <col min="5381" max="5381" width="15.28515625" style="50" customWidth="1"/>
    <col min="5382" max="5382" width="15.7109375" style="50" customWidth="1"/>
    <col min="5383" max="5383" width="14.28515625" style="50" customWidth="1"/>
    <col min="5384" max="5632" width="9.140625" style="50"/>
    <col min="5633" max="5633" width="62.7109375" style="50" customWidth="1"/>
    <col min="5634" max="5634" width="7.140625" style="50" customWidth="1"/>
    <col min="5635" max="5635" width="13.28515625" style="50" customWidth="1"/>
    <col min="5636" max="5636" width="15.85546875" style="50" customWidth="1"/>
    <col min="5637" max="5637" width="15.28515625" style="50" customWidth="1"/>
    <col min="5638" max="5638" width="15.7109375" style="50" customWidth="1"/>
    <col min="5639" max="5639" width="14.28515625" style="50" customWidth="1"/>
    <col min="5640" max="5888" width="9.140625" style="50"/>
    <col min="5889" max="5889" width="62.7109375" style="50" customWidth="1"/>
    <col min="5890" max="5890" width="7.140625" style="50" customWidth="1"/>
    <col min="5891" max="5891" width="13.28515625" style="50" customWidth="1"/>
    <col min="5892" max="5892" width="15.85546875" style="50" customWidth="1"/>
    <col min="5893" max="5893" width="15.28515625" style="50" customWidth="1"/>
    <col min="5894" max="5894" width="15.7109375" style="50" customWidth="1"/>
    <col min="5895" max="5895" width="14.28515625" style="50" customWidth="1"/>
    <col min="5896" max="6144" width="9.140625" style="50"/>
    <col min="6145" max="6145" width="62.7109375" style="50" customWidth="1"/>
    <col min="6146" max="6146" width="7.140625" style="50" customWidth="1"/>
    <col min="6147" max="6147" width="13.28515625" style="50" customWidth="1"/>
    <col min="6148" max="6148" width="15.85546875" style="50" customWidth="1"/>
    <col min="6149" max="6149" width="15.28515625" style="50" customWidth="1"/>
    <col min="6150" max="6150" width="15.7109375" style="50" customWidth="1"/>
    <col min="6151" max="6151" width="14.28515625" style="50" customWidth="1"/>
    <col min="6152" max="6400" width="9.140625" style="50"/>
    <col min="6401" max="6401" width="62.7109375" style="50" customWidth="1"/>
    <col min="6402" max="6402" width="7.140625" style="50" customWidth="1"/>
    <col min="6403" max="6403" width="13.28515625" style="50" customWidth="1"/>
    <col min="6404" max="6404" width="15.85546875" style="50" customWidth="1"/>
    <col min="6405" max="6405" width="15.28515625" style="50" customWidth="1"/>
    <col min="6406" max="6406" width="15.7109375" style="50" customWidth="1"/>
    <col min="6407" max="6407" width="14.28515625" style="50" customWidth="1"/>
    <col min="6408" max="6656" width="9.140625" style="50"/>
    <col min="6657" max="6657" width="62.7109375" style="50" customWidth="1"/>
    <col min="6658" max="6658" width="7.140625" style="50" customWidth="1"/>
    <col min="6659" max="6659" width="13.28515625" style="50" customWidth="1"/>
    <col min="6660" max="6660" width="15.85546875" style="50" customWidth="1"/>
    <col min="6661" max="6661" width="15.28515625" style="50" customWidth="1"/>
    <col min="6662" max="6662" width="15.7109375" style="50" customWidth="1"/>
    <col min="6663" max="6663" width="14.28515625" style="50" customWidth="1"/>
    <col min="6664" max="6912" width="9.140625" style="50"/>
    <col min="6913" max="6913" width="62.7109375" style="50" customWidth="1"/>
    <col min="6914" max="6914" width="7.140625" style="50" customWidth="1"/>
    <col min="6915" max="6915" width="13.28515625" style="50" customWidth="1"/>
    <col min="6916" max="6916" width="15.85546875" style="50" customWidth="1"/>
    <col min="6917" max="6917" width="15.28515625" style="50" customWidth="1"/>
    <col min="6918" max="6918" width="15.7109375" style="50" customWidth="1"/>
    <col min="6919" max="6919" width="14.28515625" style="50" customWidth="1"/>
    <col min="6920" max="7168" width="9.140625" style="50"/>
    <col min="7169" max="7169" width="62.7109375" style="50" customWidth="1"/>
    <col min="7170" max="7170" width="7.140625" style="50" customWidth="1"/>
    <col min="7171" max="7171" width="13.28515625" style="50" customWidth="1"/>
    <col min="7172" max="7172" width="15.85546875" style="50" customWidth="1"/>
    <col min="7173" max="7173" width="15.28515625" style="50" customWidth="1"/>
    <col min="7174" max="7174" width="15.7109375" style="50" customWidth="1"/>
    <col min="7175" max="7175" width="14.28515625" style="50" customWidth="1"/>
    <col min="7176" max="7424" width="9.140625" style="50"/>
    <col min="7425" max="7425" width="62.7109375" style="50" customWidth="1"/>
    <col min="7426" max="7426" width="7.140625" style="50" customWidth="1"/>
    <col min="7427" max="7427" width="13.28515625" style="50" customWidth="1"/>
    <col min="7428" max="7428" width="15.85546875" style="50" customWidth="1"/>
    <col min="7429" max="7429" width="15.28515625" style="50" customWidth="1"/>
    <col min="7430" max="7430" width="15.7109375" style="50" customWidth="1"/>
    <col min="7431" max="7431" width="14.28515625" style="50" customWidth="1"/>
    <col min="7432" max="7680" width="9.140625" style="50"/>
    <col min="7681" max="7681" width="62.7109375" style="50" customWidth="1"/>
    <col min="7682" max="7682" width="7.140625" style="50" customWidth="1"/>
    <col min="7683" max="7683" width="13.28515625" style="50" customWidth="1"/>
    <col min="7684" max="7684" width="15.85546875" style="50" customWidth="1"/>
    <col min="7685" max="7685" width="15.28515625" style="50" customWidth="1"/>
    <col min="7686" max="7686" width="15.7109375" style="50" customWidth="1"/>
    <col min="7687" max="7687" width="14.28515625" style="50" customWidth="1"/>
    <col min="7688" max="7936" width="9.140625" style="50"/>
    <col min="7937" max="7937" width="62.7109375" style="50" customWidth="1"/>
    <col min="7938" max="7938" width="7.140625" style="50" customWidth="1"/>
    <col min="7939" max="7939" width="13.28515625" style="50" customWidth="1"/>
    <col min="7940" max="7940" width="15.85546875" style="50" customWidth="1"/>
    <col min="7941" max="7941" width="15.28515625" style="50" customWidth="1"/>
    <col min="7942" max="7942" width="15.7109375" style="50" customWidth="1"/>
    <col min="7943" max="7943" width="14.28515625" style="50" customWidth="1"/>
    <col min="7944" max="8192" width="9.140625" style="50"/>
    <col min="8193" max="8193" width="62.7109375" style="50" customWidth="1"/>
    <col min="8194" max="8194" width="7.140625" style="50" customWidth="1"/>
    <col min="8195" max="8195" width="13.28515625" style="50" customWidth="1"/>
    <col min="8196" max="8196" width="15.85546875" style="50" customWidth="1"/>
    <col min="8197" max="8197" width="15.28515625" style="50" customWidth="1"/>
    <col min="8198" max="8198" width="15.7109375" style="50" customWidth="1"/>
    <col min="8199" max="8199" width="14.28515625" style="50" customWidth="1"/>
    <col min="8200" max="8448" width="9.140625" style="50"/>
    <col min="8449" max="8449" width="62.7109375" style="50" customWidth="1"/>
    <col min="8450" max="8450" width="7.140625" style="50" customWidth="1"/>
    <col min="8451" max="8451" width="13.28515625" style="50" customWidth="1"/>
    <col min="8452" max="8452" width="15.85546875" style="50" customWidth="1"/>
    <col min="8453" max="8453" width="15.28515625" style="50" customWidth="1"/>
    <col min="8454" max="8454" width="15.7109375" style="50" customWidth="1"/>
    <col min="8455" max="8455" width="14.28515625" style="50" customWidth="1"/>
    <col min="8456" max="8704" width="9.140625" style="50"/>
    <col min="8705" max="8705" width="62.7109375" style="50" customWidth="1"/>
    <col min="8706" max="8706" width="7.140625" style="50" customWidth="1"/>
    <col min="8707" max="8707" width="13.28515625" style="50" customWidth="1"/>
    <col min="8708" max="8708" width="15.85546875" style="50" customWidth="1"/>
    <col min="8709" max="8709" width="15.28515625" style="50" customWidth="1"/>
    <col min="8710" max="8710" width="15.7109375" style="50" customWidth="1"/>
    <col min="8711" max="8711" width="14.28515625" style="50" customWidth="1"/>
    <col min="8712" max="8960" width="9.140625" style="50"/>
    <col min="8961" max="8961" width="62.7109375" style="50" customWidth="1"/>
    <col min="8962" max="8962" width="7.140625" style="50" customWidth="1"/>
    <col min="8963" max="8963" width="13.28515625" style="50" customWidth="1"/>
    <col min="8964" max="8964" width="15.85546875" style="50" customWidth="1"/>
    <col min="8965" max="8965" width="15.28515625" style="50" customWidth="1"/>
    <col min="8966" max="8966" width="15.7109375" style="50" customWidth="1"/>
    <col min="8967" max="8967" width="14.28515625" style="50" customWidth="1"/>
    <col min="8968" max="9216" width="9.140625" style="50"/>
    <col min="9217" max="9217" width="62.7109375" style="50" customWidth="1"/>
    <col min="9218" max="9218" width="7.140625" style="50" customWidth="1"/>
    <col min="9219" max="9219" width="13.28515625" style="50" customWidth="1"/>
    <col min="9220" max="9220" width="15.85546875" style="50" customWidth="1"/>
    <col min="9221" max="9221" width="15.28515625" style="50" customWidth="1"/>
    <col min="9222" max="9222" width="15.7109375" style="50" customWidth="1"/>
    <col min="9223" max="9223" width="14.28515625" style="50" customWidth="1"/>
    <col min="9224" max="9472" width="9.140625" style="50"/>
    <col min="9473" max="9473" width="62.7109375" style="50" customWidth="1"/>
    <col min="9474" max="9474" width="7.140625" style="50" customWidth="1"/>
    <col min="9475" max="9475" width="13.28515625" style="50" customWidth="1"/>
    <col min="9476" max="9476" width="15.85546875" style="50" customWidth="1"/>
    <col min="9477" max="9477" width="15.28515625" style="50" customWidth="1"/>
    <col min="9478" max="9478" width="15.7109375" style="50" customWidth="1"/>
    <col min="9479" max="9479" width="14.28515625" style="50" customWidth="1"/>
    <col min="9480" max="9728" width="9.140625" style="50"/>
    <col min="9729" max="9729" width="62.7109375" style="50" customWidth="1"/>
    <col min="9730" max="9730" width="7.140625" style="50" customWidth="1"/>
    <col min="9731" max="9731" width="13.28515625" style="50" customWidth="1"/>
    <col min="9732" max="9732" width="15.85546875" style="50" customWidth="1"/>
    <col min="9733" max="9733" width="15.28515625" style="50" customWidth="1"/>
    <col min="9734" max="9734" width="15.7109375" style="50" customWidth="1"/>
    <col min="9735" max="9735" width="14.28515625" style="50" customWidth="1"/>
    <col min="9736" max="9984" width="9.140625" style="50"/>
    <col min="9985" max="9985" width="62.7109375" style="50" customWidth="1"/>
    <col min="9986" max="9986" width="7.140625" style="50" customWidth="1"/>
    <col min="9987" max="9987" width="13.28515625" style="50" customWidth="1"/>
    <col min="9988" max="9988" width="15.85546875" style="50" customWidth="1"/>
    <col min="9989" max="9989" width="15.28515625" style="50" customWidth="1"/>
    <col min="9990" max="9990" width="15.7109375" style="50" customWidth="1"/>
    <col min="9991" max="9991" width="14.28515625" style="50" customWidth="1"/>
    <col min="9992" max="10240" width="9.140625" style="50"/>
    <col min="10241" max="10241" width="62.7109375" style="50" customWidth="1"/>
    <col min="10242" max="10242" width="7.140625" style="50" customWidth="1"/>
    <col min="10243" max="10243" width="13.28515625" style="50" customWidth="1"/>
    <col min="10244" max="10244" width="15.85546875" style="50" customWidth="1"/>
    <col min="10245" max="10245" width="15.28515625" style="50" customWidth="1"/>
    <col min="10246" max="10246" width="15.7109375" style="50" customWidth="1"/>
    <col min="10247" max="10247" width="14.28515625" style="50" customWidth="1"/>
    <col min="10248" max="10496" width="9.140625" style="50"/>
    <col min="10497" max="10497" width="62.7109375" style="50" customWidth="1"/>
    <col min="10498" max="10498" width="7.140625" style="50" customWidth="1"/>
    <col min="10499" max="10499" width="13.28515625" style="50" customWidth="1"/>
    <col min="10500" max="10500" width="15.85546875" style="50" customWidth="1"/>
    <col min="10501" max="10501" width="15.28515625" style="50" customWidth="1"/>
    <col min="10502" max="10502" width="15.7109375" style="50" customWidth="1"/>
    <col min="10503" max="10503" width="14.28515625" style="50" customWidth="1"/>
    <col min="10504" max="10752" width="9.140625" style="50"/>
    <col min="10753" max="10753" width="62.7109375" style="50" customWidth="1"/>
    <col min="10754" max="10754" width="7.140625" style="50" customWidth="1"/>
    <col min="10755" max="10755" width="13.28515625" style="50" customWidth="1"/>
    <col min="10756" max="10756" width="15.85546875" style="50" customWidth="1"/>
    <col min="10757" max="10757" width="15.28515625" style="50" customWidth="1"/>
    <col min="10758" max="10758" width="15.7109375" style="50" customWidth="1"/>
    <col min="10759" max="10759" width="14.28515625" style="50" customWidth="1"/>
    <col min="10760" max="11008" width="9.140625" style="50"/>
    <col min="11009" max="11009" width="62.7109375" style="50" customWidth="1"/>
    <col min="11010" max="11010" width="7.140625" style="50" customWidth="1"/>
    <col min="11011" max="11011" width="13.28515625" style="50" customWidth="1"/>
    <col min="11012" max="11012" width="15.85546875" style="50" customWidth="1"/>
    <col min="11013" max="11013" width="15.28515625" style="50" customWidth="1"/>
    <col min="11014" max="11014" width="15.7109375" style="50" customWidth="1"/>
    <col min="11015" max="11015" width="14.28515625" style="50" customWidth="1"/>
    <col min="11016" max="11264" width="9.140625" style="50"/>
    <col min="11265" max="11265" width="62.7109375" style="50" customWidth="1"/>
    <col min="11266" max="11266" width="7.140625" style="50" customWidth="1"/>
    <col min="11267" max="11267" width="13.28515625" style="50" customWidth="1"/>
    <col min="11268" max="11268" width="15.85546875" style="50" customWidth="1"/>
    <col min="11269" max="11269" width="15.28515625" style="50" customWidth="1"/>
    <col min="11270" max="11270" width="15.7109375" style="50" customWidth="1"/>
    <col min="11271" max="11271" width="14.28515625" style="50" customWidth="1"/>
    <col min="11272" max="11520" width="9.140625" style="50"/>
    <col min="11521" max="11521" width="62.7109375" style="50" customWidth="1"/>
    <col min="11522" max="11522" width="7.140625" style="50" customWidth="1"/>
    <col min="11523" max="11523" width="13.28515625" style="50" customWidth="1"/>
    <col min="11524" max="11524" width="15.85546875" style="50" customWidth="1"/>
    <col min="11525" max="11525" width="15.28515625" style="50" customWidth="1"/>
    <col min="11526" max="11526" width="15.7109375" style="50" customWidth="1"/>
    <col min="11527" max="11527" width="14.28515625" style="50" customWidth="1"/>
    <col min="11528" max="11776" width="9.140625" style="50"/>
    <col min="11777" max="11777" width="62.7109375" style="50" customWidth="1"/>
    <col min="11778" max="11778" width="7.140625" style="50" customWidth="1"/>
    <col min="11779" max="11779" width="13.28515625" style="50" customWidth="1"/>
    <col min="11780" max="11780" width="15.85546875" style="50" customWidth="1"/>
    <col min="11781" max="11781" width="15.28515625" style="50" customWidth="1"/>
    <col min="11782" max="11782" width="15.7109375" style="50" customWidth="1"/>
    <col min="11783" max="11783" width="14.28515625" style="50" customWidth="1"/>
    <col min="11784" max="12032" width="9.140625" style="50"/>
    <col min="12033" max="12033" width="62.7109375" style="50" customWidth="1"/>
    <col min="12034" max="12034" width="7.140625" style="50" customWidth="1"/>
    <col min="12035" max="12035" width="13.28515625" style="50" customWidth="1"/>
    <col min="12036" max="12036" width="15.85546875" style="50" customWidth="1"/>
    <col min="12037" max="12037" width="15.28515625" style="50" customWidth="1"/>
    <col min="12038" max="12038" width="15.7109375" style="50" customWidth="1"/>
    <col min="12039" max="12039" width="14.28515625" style="50" customWidth="1"/>
    <col min="12040" max="12288" width="9.140625" style="50"/>
    <col min="12289" max="12289" width="62.7109375" style="50" customWidth="1"/>
    <col min="12290" max="12290" width="7.140625" style="50" customWidth="1"/>
    <col min="12291" max="12291" width="13.28515625" style="50" customWidth="1"/>
    <col min="12292" max="12292" width="15.85546875" style="50" customWidth="1"/>
    <col min="12293" max="12293" width="15.28515625" style="50" customWidth="1"/>
    <col min="12294" max="12294" width="15.7109375" style="50" customWidth="1"/>
    <col min="12295" max="12295" width="14.28515625" style="50" customWidth="1"/>
    <col min="12296" max="12544" width="9.140625" style="50"/>
    <col min="12545" max="12545" width="62.7109375" style="50" customWidth="1"/>
    <col min="12546" max="12546" width="7.140625" style="50" customWidth="1"/>
    <col min="12547" max="12547" width="13.28515625" style="50" customWidth="1"/>
    <col min="12548" max="12548" width="15.85546875" style="50" customWidth="1"/>
    <col min="12549" max="12549" width="15.28515625" style="50" customWidth="1"/>
    <col min="12550" max="12550" width="15.7109375" style="50" customWidth="1"/>
    <col min="12551" max="12551" width="14.28515625" style="50" customWidth="1"/>
    <col min="12552" max="12800" width="9.140625" style="50"/>
    <col min="12801" max="12801" width="62.7109375" style="50" customWidth="1"/>
    <col min="12802" max="12802" width="7.140625" style="50" customWidth="1"/>
    <col min="12803" max="12803" width="13.28515625" style="50" customWidth="1"/>
    <col min="12804" max="12804" width="15.85546875" style="50" customWidth="1"/>
    <col min="12805" max="12805" width="15.28515625" style="50" customWidth="1"/>
    <col min="12806" max="12806" width="15.7109375" style="50" customWidth="1"/>
    <col min="12807" max="12807" width="14.28515625" style="50" customWidth="1"/>
    <col min="12808" max="13056" width="9.140625" style="50"/>
    <col min="13057" max="13057" width="62.7109375" style="50" customWidth="1"/>
    <col min="13058" max="13058" width="7.140625" style="50" customWidth="1"/>
    <col min="13059" max="13059" width="13.28515625" style="50" customWidth="1"/>
    <col min="13060" max="13060" width="15.85546875" style="50" customWidth="1"/>
    <col min="13061" max="13061" width="15.28515625" style="50" customWidth="1"/>
    <col min="13062" max="13062" width="15.7109375" style="50" customWidth="1"/>
    <col min="13063" max="13063" width="14.28515625" style="50" customWidth="1"/>
    <col min="13064" max="13312" width="9.140625" style="50"/>
    <col min="13313" max="13313" width="62.7109375" style="50" customWidth="1"/>
    <col min="13314" max="13314" width="7.140625" style="50" customWidth="1"/>
    <col min="13315" max="13315" width="13.28515625" style="50" customWidth="1"/>
    <col min="13316" max="13316" width="15.85546875" style="50" customWidth="1"/>
    <col min="13317" max="13317" width="15.28515625" style="50" customWidth="1"/>
    <col min="13318" max="13318" width="15.7109375" style="50" customWidth="1"/>
    <col min="13319" max="13319" width="14.28515625" style="50" customWidth="1"/>
    <col min="13320" max="13568" width="9.140625" style="50"/>
    <col min="13569" max="13569" width="62.7109375" style="50" customWidth="1"/>
    <col min="13570" max="13570" width="7.140625" style="50" customWidth="1"/>
    <col min="13571" max="13571" width="13.28515625" style="50" customWidth="1"/>
    <col min="13572" max="13572" width="15.85546875" style="50" customWidth="1"/>
    <col min="13573" max="13573" width="15.28515625" style="50" customWidth="1"/>
    <col min="13574" max="13574" width="15.7109375" style="50" customWidth="1"/>
    <col min="13575" max="13575" width="14.28515625" style="50" customWidth="1"/>
    <col min="13576" max="13824" width="9.140625" style="50"/>
    <col min="13825" max="13825" width="62.7109375" style="50" customWidth="1"/>
    <col min="13826" max="13826" width="7.140625" style="50" customWidth="1"/>
    <col min="13827" max="13827" width="13.28515625" style="50" customWidth="1"/>
    <col min="13828" max="13828" width="15.85546875" style="50" customWidth="1"/>
    <col min="13829" max="13829" width="15.28515625" style="50" customWidth="1"/>
    <col min="13830" max="13830" width="15.7109375" style="50" customWidth="1"/>
    <col min="13831" max="13831" width="14.28515625" style="50" customWidth="1"/>
    <col min="13832" max="14080" width="9.140625" style="50"/>
    <col min="14081" max="14081" width="62.7109375" style="50" customWidth="1"/>
    <col min="14082" max="14082" width="7.140625" style="50" customWidth="1"/>
    <col min="14083" max="14083" width="13.28515625" style="50" customWidth="1"/>
    <col min="14084" max="14084" width="15.85546875" style="50" customWidth="1"/>
    <col min="14085" max="14085" width="15.28515625" style="50" customWidth="1"/>
    <col min="14086" max="14086" width="15.7109375" style="50" customWidth="1"/>
    <col min="14087" max="14087" width="14.28515625" style="50" customWidth="1"/>
    <col min="14088" max="14336" width="9.140625" style="50"/>
    <col min="14337" max="14337" width="62.7109375" style="50" customWidth="1"/>
    <col min="14338" max="14338" width="7.140625" style="50" customWidth="1"/>
    <col min="14339" max="14339" width="13.28515625" style="50" customWidth="1"/>
    <col min="14340" max="14340" width="15.85546875" style="50" customWidth="1"/>
    <col min="14341" max="14341" width="15.28515625" style="50" customWidth="1"/>
    <col min="14342" max="14342" width="15.7109375" style="50" customWidth="1"/>
    <col min="14343" max="14343" width="14.28515625" style="50" customWidth="1"/>
    <col min="14344" max="14592" width="9.140625" style="50"/>
    <col min="14593" max="14593" width="62.7109375" style="50" customWidth="1"/>
    <col min="14594" max="14594" width="7.140625" style="50" customWidth="1"/>
    <col min="14595" max="14595" width="13.28515625" style="50" customWidth="1"/>
    <col min="14596" max="14596" width="15.85546875" style="50" customWidth="1"/>
    <col min="14597" max="14597" width="15.28515625" style="50" customWidth="1"/>
    <col min="14598" max="14598" width="15.7109375" style="50" customWidth="1"/>
    <col min="14599" max="14599" width="14.28515625" style="50" customWidth="1"/>
    <col min="14600" max="14848" width="9.140625" style="50"/>
    <col min="14849" max="14849" width="62.7109375" style="50" customWidth="1"/>
    <col min="14850" max="14850" width="7.140625" style="50" customWidth="1"/>
    <col min="14851" max="14851" width="13.28515625" style="50" customWidth="1"/>
    <col min="14852" max="14852" width="15.85546875" style="50" customWidth="1"/>
    <col min="14853" max="14853" width="15.28515625" style="50" customWidth="1"/>
    <col min="14854" max="14854" width="15.7109375" style="50" customWidth="1"/>
    <col min="14855" max="14855" width="14.28515625" style="50" customWidth="1"/>
    <col min="14856" max="15104" width="9.140625" style="50"/>
    <col min="15105" max="15105" width="62.7109375" style="50" customWidth="1"/>
    <col min="15106" max="15106" width="7.140625" style="50" customWidth="1"/>
    <col min="15107" max="15107" width="13.28515625" style="50" customWidth="1"/>
    <col min="15108" max="15108" width="15.85546875" style="50" customWidth="1"/>
    <col min="15109" max="15109" width="15.28515625" style="50" customWidth="1"/>
    <col min="15110" max="15110" width="15.7109375" style="50" customWidth="1"/>
    <col min="15111" max="15111" width="14.28515625" style="50" customWidth="1"/>
    <col min="15112" max="15360" width="9.140625" style="50"/>
    <col min="15361" max="15361" width="62.7109375" style="50" customWidth="1"/>
    <col min="15362" max="15362" width="7.140625" style="50" customWidth="1"/>
    <col min="15363" max="15363" width="13.28515625" style="50" customWidth="1"/>
    <col min="15364" max="15364" width="15.85546875" style="50" customWidth="1"/>
    <col min="15365" max="15365" width="15.28515625" style="50" customWidth="1"/>
    <col min="15366" max="15366" width="15.7109375" style="50" customWidth="1"/>
    <col min="15367" max="15367" width="14.28515625" style="50" customWidth="1"/>
    <col min="15368" max="15616" width="9.140625" style="50"/>
    <col min="15617" max="15617" width="62.7109375" style="50" customWidth="1"/>
    <col min="15618" max="15618" width="7.140625" style="50" customWidth="1"/>
    <col min="15619" max="15619" width="13.28515625" style="50" customWidth="1"/>
    <col min="15620" max="15620" width="15.85546875" style="50" customWidth="1"/>
    <col min="15621" max="15621" width="15.28515625" style="50" customWidth="1"/>
    <col min="15622" max="15622" width="15.7109375" style="50" customWidth="1"/>
    <col min="15623" max="15623" width="14.28515625" style="50" customWidth="1"/>
    <col min="15624" max="15872" width="9.140625" style="50"/>
    <col min="15873" max="15873" width="62.7109375" style="50" customWidth="1"/>
    <col min="15874" max="15874" width="7.140625" style="50" customWidth="1"/>
    <col min="15875" max="15875" width="13.28515625" style="50" customWidth="1"/>
    <col min="15876" max="15876" width="15.85546875" style="50" customWidth="1"/>
    <col min="15877" max="15877" width="15.28515625" style="50" customWidth="1"/>
    <col min="15878" max="15878" width="15.7109375" style="50" customWidth="1"/>
    <col min="15879" max="15879" width="14.28515625" style="50" customWidth="1"/>
    <col min="15880" max="16128" width="9.140625" style="50"/>
    <col min="16129" max="16129" width="62.7109375" style="50" customWidth="1"/>
    <col min="16130" max="16130" width="7.140625" style="50" customWidth="1"/>
    <col min="16131" max="16131" width="13.28515625" style="50" customWidth="1"/>
    <col min="16132" max="16132" width="15.85546875" style="50" customWidth="1"/>
    <col min="16133" max="16133" width="15.28515625" style="50" customWidth="1"/>
    <col min="16134" max="16134" width="15.7109375" style="50" customWidth="1"/>
    <col min="16135" max="16135" width="14.28515625" style="50" customWidth="1"/>
    <col min="16136" max="16384" width="9.140625" style="50"/>
  </cols>
  <sheetData>
    <row r="1" spans="1:7" ht="16.5" x14ac:dyDescent="0.3">
      <c r="A1" s="160" t="s">
        <v>242</v>
      </c>
      <c r="B1" s="160"/>
      <c r="C1" s="160"/>
      <c r="D1" s="130" t="s">
        <v>244</v>
      </c>
    </row>
    <row r="2" spans="1:7" ht="36" x14ac:dyDescent="0.2">
      <c r="A2" s="51" t="s">
        <v>16</v>
      </c>
      <c r="B2" s="51" t="s">
        <v>17</v>
      </c>
      <c r="C2" s="51" t="s">
        <v>18</v>
      </c>
      <c r="D2" s="51" t="s">
        <v>19</v>
      </c>
    </row>
    <row r="3" spans="1:7" x14ac:dyDescent="0.2">
      <c r="A3" s="52">
        <v>1</v>
      </c>
      <c r="B3" s="52">
        <v>2</v>
      </c>
      <c r="C3" s="52">
        <v>3</v>
      </c>
      <c r="D3" s="52">
        <v>4</v>
      </c>
    </row>
    <row r="4" spans="1:7" x14ac:dyDescent="0.2">
      <c r="A4" s="161" t="s">
        <v>113</v>
      </c>
      <c r="B4" s="162"/>
      <c r="C4" s="162"/>
      <c r="D4" s="163"/>
    </row>
    <row r="5" spans="1:7" x14ac:dyDescent="0.2">
      <c r="A5" s="164" t="s">
        <v>114</v>
      </c>
      <c r="B5" s="165"/>
      <c r="C5" s="165"/>
      <c r="D5" s="166"/>
    </row>
    <row r="6" spans="1:7" ht="15" x14ac:dyDescent="0.2">
      <c r="A6" s="53" t="s">
        <v>115</v>
      </c>
      <c r="B6" s="54" t="s">
        <v>116</v>
      </c>
      <c r="C6" s="55">
        <f>+[2]пассив!C6/1000</f>
        <v>631904</v>
      </c>
      <c r="D6" s="55">
        <f>+[2]пассив!D6/1000</f>
        <v>631904</v>
      </c>
    </row>
    <row r="7" spans="1:7" x14ac:dyDescent="0.2">
      <c r="A7" s="53" t="s">
        <v>117</v>
      </c>
      <c r="B7" s="54" t="s">
        <v>118</v>
      </c>
      <c r="C7" s="56"/>
      <c r="D7" s="56"/>
    </row>
    <row r="8" spans="1:7" ht="15" x14ac:dyDescent="0.2">
      <c r="A8" s="53" t="s">
        <v>119</v>
      </c>
      <c r="B8" s="54" t="s">
        <v>120</v>
      </c>
      <c r="C8" s="55">
        <f>+[2]пассив!C8/1000</f>
        <v>94785.600000000006</v>
      </c>
      <c r="D8" s="55">
        <f>+[2]пассив!D8/1000</f>
        <v>94785.600000000006</v>
      </c>
    </row>
    <row r="9" spans="1:7" x14ac:dyDescent="0.2">
      <c r="A9" s="53" t="s">
        <v>121</v>
      </c>
      <c r="B9" s="54" t="s">
        <v>122</v>
      </c>
      <c r="C9" s="57"/>
      <c r="D9" s="57"/>
    </row>
    <row r="10" spans="1:7" ht="15" x14ac:dyDescent="0.2">
      <c r="A10" s="53" t="s">
        <v>123</v>
      </c>
      <c r="B10" s="54" t="s">
        <v>124</v>
      </c>
      <c r="C10" s="55">
        <f>+[2]пассив!C10/1000</f>
        <v>974699.33720000007</v>
      </c>
      <c r="D10" s="55">
        <f>+[2]пассив!D10/1000</f>
        <v>2730097.4197600004</v>
      </c>
      <c r="F10" s="58"/>
      <c r="G10" s="58"/>
    </row>
    <row r="11" spans="1:7" x14ac:dyDescent="0.2">
      <c r="A11" s="53" t="s">
        <v>125</v>
      </c>
      <c r="B11" s="54" t="s">
        <v>126</v>
      </c>
      <c r="C11" s="57"/>
      <c r="D11" s="57"/>
      <c r="E11" s="58"/>
      <c r="F11" s="58"/>
    </row>
    <row r="12" spans="1:7" x14ac:dyDescent="0.2">
      <c r="A12" s="53" t="s">
        <v>127</v>
      </c>
      <c r="B12" s="54" t="s">
        <v>128</v>
      </c>
      <c r="C12" s="57"/>
      <c r="D12" s="57"/>
      <c r="E12" s="58"/>
    </row>
    <row r="13" spans="1:7" ht="20.100000000000001" customHeight="1" x14ac:dyDescent="0.2">
      <c r="A13" s="59" t="s">
        <v>129</v>
      </c>
      <c r="B13" s="54" t="s">
        <v>130</v>
      </c>
      <c r="C13" s="60">
        <f>SUM(C6:C12)</f>
        <v>1701388.9372</v>
      </c>
      <c r="D13" s="60">
        <f>SUM(D6:D12)</f>
        <v>3456787.0197600005</v>
      </c>
    </row>
    <row r="14" spans="1:7" x14ac:dyDescent="0.2">
      <c r="A14" s="164" t="s">
        <v>131</v>
      </c>
      <c r="B14" s="165"/>
      <c r="C14" s="165"/>
      <c r="D14" s="166"/>
      <c r="F14" s="58"/>
    </row>
    <row r="15" spans="1:7" ht="27.75" customHeight="1" x14ac:dyDescent="0.2">
      <c r="A15" s="61" t="s">
        <v>132</v>
      </c>
      <c r="B15" s="54" t="s">
        <v>133</v>
      </c>
      <c r="C15" s="62">
        <f>+C18+C19+C20+C21+C22+C23+C24+C25+C26+C27</f>
        <v>485759.64802999998</v>
      </c>
      <c r="D15" s="62">
        <f>+D18+D19+D20+D21+D22+D23+D24+D25+D26+D27</f>
        <v>546508.46200000006</v>
      </c>
    </row>
    <row r="16" spans="1:7" ht="27.75" customHeight="1" x14ac:dyDescent="0.2">
      <c r="A16" s="61" t="s">
        <v>134</v>
      </c>
      <c r="B16" s="54" t="s">
        <v>135</v>
      </c>
      <c r="C16" s="62">
        <f>+C18+C20+C22+C24+C27</f>
        <v>0</v>
      </c>
      <c r="D16" s="62">
        <f>+D18+D20+D22+D24+D27</f>
        <v>0</v>
      </c>
    </row>
    <row r="17" spans="1:4" x14ac:dyDescent="0.2">
      <c r="A17" s="63" t="s">
        <v>136</v>
      </c>
      <c r="B17" s="54" t="s">
        <v>137</v>
      </c>
      <c r="C17" s="64"/>
      <c r="D17" s="64"/>
    </row>
    <row r="18" spans="1:4" ht="20.100000000000001" customHeight="1" x14ac:dyDescent="0.2">
      <c r="A18" s="63" t="s">
        <v>138</v>
      </c>
      <c r="B18" s="54" t="s">
        <v>139</v>
      </c>
      <c r="C18" s="64"/>
      <c r="D18" s="64"/>
    </row>
    <row r="19" spans="1:4" ht="20.100000000000001" customHeight="1" x14ac:dyDescent="0.2">
      <c r="A19" s="63" t="s">
        <v>140</v>
      </c>
      <c r="B19" s="54" t="s">
        <v>141</v>
      </c>
      <c r="C19" s="64"/>
      <c r="D19" s="64"/>
    </row>
    <row r="20" spans="1:4" ht="25.5" x14ac:dyDescent="0.2">
      <c r="A20" s="63" t="s">
        <v>142</v>
      </c>
      <c r="B20" s="54" t="s">
        <v>143</v>
      </c>
      <c r="C20" s="64"/>
      <c r="D20" s="64"/>
    </row>
    <row r="21" spans="1:4" x14ac:dyDescent="0.2">
      <c r="A21" s="63" t="s">
        <v>144</v>
      </c>
      <c r="B21" s="54" t="s">
        <v>145</v>
      </c>
      <c r="C21" s="57">
        <f>+[2]пассив!C21/1000</f>
        <v>485759.64802999998</v>
      </c>
      <c r="D21" s="57">
        <f>+[2]пассив!D21/1000</f>
        <v>546508.46200000006</v>
      </c>
    </row>
    <row r="22" spans="1:4" ht="25.5" x14ac:dyDescent="0.2">
      <c r="A22" s="63" t="s">
        <v>146</v>
      </c>
      <c r="B22" s="54" t="s">
        <v>147</v>
      </c>
      <c r="C22" s="65"/>
      <c r="D22" s="66"/>
    </row>
    <row r="23" spans="1:4" ht="20.100000000000001" customHeight="1" x14ac:dyDescent="0.2">
      <c r="A23" s="63" t="s">
        <v>148</v>
      </c>
      <c r="B23" s="54" t="s">
        <v>149</v>
      </c>
      <c r="C23" s="67"/>
      <c r="D23" s="68"/>
    </row>
    <row r="24" spans="1:4" x14ac:dyDescent="0.2">
      <c r="A24" s="63" t="s">
        <v>150</v>
      </c>
      <c r="B24" s="54" t="s">
        <v>151</v>
      </c>
      <c r="C24" s="57"/>
      <c r="D24" s="64"/>
    </row>
    <row r="25" spans="1:4" x14ac:dyDescent="0.2">
      <c r="A25" s="63" t="s">
        <v>152</v>
      </c>
      <c r="B25" s="54" t="s">
        <v>153</v>
      </c>
      <c r="C25" s="57"/>
      <c r="D25" s="64"/>
    </row>
    <row r="26" spans="1:4" x14ac:dyDescent="0.2">
      <c r="A26" s="63" t="s">
        <v>154</v>
      </c>
      <c r="B26" s="54" t="s">
        <v>155</v>
      </c>
      <c r="C26" s="69"/>
      <c r="D26" s="70"/>
    </row>
    <row r="27" spans="1:4" x14ac:dyDescent="0.2">
      <c r="A27" s="63" t="s">
        <v>156</v>
      </c>
      <c r="B27" s="54" t="s">
        <v>157</v>
      </c>
      <c r="C27" s="71"/>
      <c r="D27" s="72"/>
    </row>
    <row r="28" spans="1:4" ht="38.25" x14ac:dyDescent="0.2">
      <c r="A28" s="63" t="s">
        <v>158</v>
      </c>
      <c r="B28" s="54" t="s">
        <v>159</v>
      </c>
      <c r="C28" s="57">
        <f>+C46+C41+C38</f>
        <v>36876.024909999993</v>
      </c>
      <c r="D28" s="57">
        <f>+D38+D41+D46+D31</f>
        <v>108284.64147</v>
      </c>
    </row>
    <row r="29" spans="1:4" ht="25.5" x14ac:dyDescent="0.2">
      <c r="A29" s="63" t="s">
        <v>160</v>
      </c>
      <c r="B29" s="54" t="s">
        <v>161</v>
      </c>
      <c r="C29" s="57">
        <f>+C28+C41+C38</f>
        <v>36876.024909999993</v>
      </c>
      <c r="D29" s="57">
        <f>+D28</f>
        <v>108284.64147</v>
      </c>
    </row>
    <row r="30" spans="1:4" ht="20.100000000000001" customHeight="1" x14ac:dyDescent="0.2">
      <c r="A30" s="63" t="s">
        <v>162</v>
      </c>
      <c r="B30" s="54" t="s">
        <v>163</v>
      </c>
      <c r="C30" s="57"/>
      <c r="D30" s="57"/>
    </row>
    <row r="31" spans="1:4" x14ac:dyDescent="0.2">
      <c r="A31" s="63" t="s">
        <v>164</v>
      </c>
      <c r="B31" s="54" t="s">
        <v>165</v>
      </c>
      <c r="C31" s="64"/>
      <c r="D31" s="64"/>
    </row>
    <row r="32" spans="1:4" x14ac:dyDescent="0.2">
      <c r="A32" s="63" t="s">
        <v>166</v>
      </c>
      <c r="B32" s="54" t="s">
        <v>167</v>
      </c>
      <c r="C32" s="57"/>
      <c r="D32" s="57"/>
    </row>
    <row r="33" spans="1:7" ht="26.25" customHeight="1" x14ac:dyDescent="0.2">
      <c r="A33" s="63" t="s">
        <v>168</v>
      </c>
      <c r="B33" s="54" t="s">
        <v>169</v>
      </c>
      <c r="C33" s="57"/>
      <c r="D33" s="57"/>
    </row>
    <row r="34" spans="1:7" x14ac:dyDescent="0.2">
      <c r="A34" s="63" t="s">
        <v>170</v>
      </c>
      <c r="B34" s="54" t="s">
        <v>171</v>
      </c>
      <c r="C34" s="57"/>
      <c r="D34" s="64"/>
    </row>
    <row r="35" spans="1:7" ht="20.100000000000001" customHeight="1" x14ac:dyDescent="0.2">
      <c r="A35" s="63" t="s">
        <v>172</v>
      </c>
      <c r="B35" s="54" t="s">
        <v>173</v>
      </c>
      <c r="C35" s="57"/>
      <c r="D35" s="57"/>
    </row>
    <row r="36" spans="1:7" x14ac:dyDescent="0.2">
      <c r="A36" s="63" t="s">
        <v>174</v>
      </c>
      <c r="B36" s="54" t="s">
        <v>175</v>
      </c>
      <c r="C36" s="57"/>
      <c r="D36" s="57"/>
      <c r="F36" s="58"/>
    </row>
    <row r="37" spans="1:7" x14ac:dyDescent="0.2">
      <c r="A37" s="63" t="s">
        <v>176</v>
      </c>
      <c r="B37" s="54" t="s">
        <v>177</v>
      </c>
      <c r="C37" s="57"/>
      <c r="D37" s="57"/>
    </row>
    <row r="38" spans="1:7" x14ac:dyDescent="0.2">
      <c r="A38" s="63" t="s">
        <v>178</v>
      </c>
      <c r="B38" s="54" t="s">
        <v>179</v>
      </c>
      <c r="C38" s="57">
        <f>+[2]пассив!C38/1000</f>
        <v>0</v>
      </c>
      <c r="D38" s="57">
        <v>2232</v>
      </c>
    </row>
    <row r="39" spans="1:7" x14ac:dyDescent="0.2">
      <c r="A39" s="63" t="s">
        <v>180</v>
      </c>
      <c r="B39" s="54" t="s">
        <v>181</v>
      </c>
      <c r="C39" s="57"/>
      <c r="D39" s="57"/>
    </row>
    <row r="40" spans="1:7" ht="20.100000000000001" customHeight="1" x14ac:dyDescent="0.2">
      <c r="A40" s="63" t="s">
        <v>182</v>
      </c>
      <c r="B40" s="54" t="s">
        <v>183</v>
      </c>
      <c r="C40" s="57"/>
      <c r="D40" s="57"/>
    </row>
    <row r="41" spans="1:7" x14ac:dyDescent="0.2">
      <c r="A41" s="63" t="s">
        <v>184</v>
      </c>
      <c r="B41" s="54" t="s">
        <v>185</v>
      </c>
      <c r="C41" s="57">
        <f>+[2]пассив!C41/1000</f>
        <v>0</v>
      </c>
      <c r="D41" s="57">
        <f>+[2]пассив!D41/1000</f>
        <v>15357.21725</v>
      </c>
      <c r="G41" s="58"/>
    </row>
    <row r="42" spans="1:7" x14ac:dyDescent="0.2">
      <c r="A42" s="63" t="s">
        <v>186</v>
      </c>
      <c r="B42" s="54" t="s">
        <v>187</v>
      </c>
      <c r="D42" s="57"/>
    </row>
    <row r="43" spans="1:7" x14ac:dyDescent="0.2">
      <c r="A43" s="63" t="s">
        <v>188</v>
      </c>
      <c r="B43" s="54" t="s">
        <v>189</v>
      </c>
      <c r="C43" s="57"/>
      <c r="D43" s="57"/>
    </row>
    <row r="44" spans="1:7" x14ac:dyDescent="0.2">
      <c r="A44" s="63" t="s">
        <v>190</v>
      </c>
      <c r="B44" s="54" t="s">
        <v>191</v>
      </c>
      <c r="C44" s="57"/>
      <c r="D44" s="57"/>
    </row>
    <row r="45" spans="1:7" x14ac:dyDescent="0.2">
      <c r="A45" s="63" t="s">
        <v>192</v>
      </c>
      <c r="B45" s="54" t="s">
        <v>193</v>
      </c>
      <c r="C45" s="57"/>
      <c r="D45" s="57"/>
    </row>
    <row r="46" spans="1:7" x14ac:dyDescent="0.2">
      <c r="A46" s="63" t="s">
        <v>194</v>
      </c>
      <c r="B46" s="54" t="s">
        <v>195</v>
      </c>
      <c r="C46" s="73">
        <f>+[2]пассив!C46/1000</f>
        <v>36876.024909999993</v>
      </c>
      <c r="D46" s="74">
        <f>+[2]пассив!D46/1000</f>
        <v>90695.424220000001</v>
      </c>
    </row>
    <row r="47" spans="1:7" x14ac:dyDescent="0.2">
      <c r="A47" s="61" t="s">
        <v>196</v>
      </c>
      <c r="B47" s="54" t="s">
        <v>197</v>
      </c>
      <c r="C47" s="57">
        <f>+C28+C15</f>
        <v>522635.67293999996</v>
      </c>
      <c r="D47" s="57">
        <f>+D28+D21</f>
        <v>654793.10347000009</v>
      </c>
      <c r="E47" s="58"/>
    </row>
    <row r="48" spans="1:7" x14ac:dyDescent="0.2">
      <c r="A48" s="59" t="s">
        <v>198</v>
      </c>
      <c r="B48" s="54" t="s">
        <v>199</v>
      </c>
      <c r="C48" s="75">
        <f>+C47+C13</f>
        <v>2224024.61014</v>
      </c>
      <c r="D48" s="75">
        <f>+D47+D13</f>
        <v>4111580.1232300005</v>
      </c>
    </row>
    <row r="49" spans="1:5" ht="12" customHeight="1" x14ac:dyDescent="0.2">
      <c r="A49" s="76" t="s">
        <v>200</v>
      </c>
      <c r="C49" s="58"/>
      <c r="D49" s="58"/>
      <c r="E49" s="58"/>
    </row>
    <row r="50" spans="1:5" x14ac:dyDescent="0.2">
      <c r="A50" s="77" t="s">
        <v>201</v>
      </c>
      <c r="B50" s="77"/>
      <c r="C50" s="78"/>
      <c r="D50" s="78"/>
    </row>
    <row r="51" spans="1:5" ht="12" customHeight="1" x14ac:dyDescent="0.2">
      <c r="C51" s="79"/>
      <c r="D51" s="79"/>
    </row>
    <row r="53" spans="1:5" x14ac:dyDescent="0.2">
      <c r="C53" s="58"/>
    </row>
  </sheetData>
  <mergeCells count="4">
    <mergeCell ref="A1:C1"/>
    <mergeCell ref="A4:D4"/>
    <mergeCell ref="A5:D5"/>
    <mergeCell ref="A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topLeftCell="A13" workbookViewId="0">
      <selection activeCell="G7" sqref="G7"/>
    </sheetView>
  </sheetViews>
  <sheetFormatPr defaultRowHeight="12.75" x14ac:dyDescent="0.2"/>
  <cols>
    <col min="1" max="1" width="57" style="122" customWidth="1"/>
    <col min="2" max="2" width="4.7109375" style="122" customWidth="1"/>
    <col min="3" max="3" width="17" style="122" customWidth="1"/>
    <col min="4" max="4" width="19.140625" style="122" customWidth="1"/>
    <col min="5" max="5" width="16.85546875" style="122" customWidth="1"/>
    <col min="6" max="6" width="17" style="122" customWidth="1"/>
    <col min="7" max="7" width="19.140625" style="110" customWidth="1"/>
    <col min="8" max="256" width="9.140625" style="110"/>
    <col min="257" max="257" width="57" style="110" customWidth="1"/>
    <col min="258" max="258" width="4.7109375" style="110" customWidth="1"/>
    <col min="259" max="259" width="17" style="110" customWidth="1"/>
    <col min="260" max="260" width="19.140625" style="110" customWidth="1"/>
    <col min="261" max="261" width="16.85546875" style="110" customWidth="1"/>
    <col min="262" max="262" width="17" style="110" customWidth="1"/>
    <col min="263" max="263" width="19.140625" style="110" customWidth="1"/>
    <col min="264" max="512" width="9.140625" style="110"/>
    <col min="513" max="513" width="57" style="110" customWidth="1"/>
    <col min="514" max="514" width="4.7109375" style="110" customWidth="1"/>
    <col min="515" max="515" width="17" style="110" customWidth="1"/>
    <col min="516" max="516" width="19.140625" style="110" customWidth="1"/>
    <col min="517" max="517" width="16.85546875" style="110" customWidth="1"/>
    <col min="518" max="518" width="17" style="110" customWidth="1"/>
    <col min="519" max="519" width="19.140625" style="110" customWidth="1"/>
    <col min="520" max="768" width="9.140625" style="110"/>
    <col min="769" max="769" width="57" style="110" customWidth="1"/>
    <col min="770" max="770" width="4.7109375" style="110" customWidth="1"/>
    <col min="771" max="771" width="17" style="110" customWidth="1"/>
    <col min="772" max="772" width="19.140625" style="110" customWidth="1"/>
    <col min="773" max="773" width="16.85546875" style="110" customWidth="1"/>
    <col min="774" max="774" width="17" style="110" customWidth="1"/>
    <col min="775" max="775" width="19.140625" style="110" customWidth="1"/>
    <col min="776" max="1024" width="9.140625" style="110"/>
    <col min="1025" max="1025" width="57" style="110" customWidth="1"/>
    <col min="1026" max="1026" width="4.7109375" style="110" customWidth="1"/>
    <col min="1027" max="1027" width="17" style="110" customWidth="1"/>
    <col min="1028" max="1028" width="19.140625" style="110" customWidth="1"/>
    <col min="1029" max="1029" width="16.85546875" style="110" customWidth="1"/>
    <col min="1030" max="1030" width="17" style="110" customWidth="1"/>
    <col min="1031" max="1031" width="19.140625" style="110" customWidth="1"/>
    <col min="1032" max="1280" width="9.140625" style="110"/>
    <col min="1281" max="1281" width="57" style="110" customWidth="1"/>
    <col min="1282" max="1282" width="4.7109375" style="110" customWidth="1"/>
    <col min="1283" max="1283" width="17" style="110" customWidth="1"/>
    <col min="1284" max="1284" width="19.140625" style="110" customWidth="1"/>
    <col min="1285" max="1285" width="16.85546875" style="110" customWidth="1"/>
    <col min="1286" max="1286" width="17" style="110" customWidth="1"/>
    <col min="1287" max="1287" width="19.140625" style="110" customWidth="1"/>
    <col min="1288" max="1536" width="9.140625" style="110"/>
    <col min="1537" max="1537" width="57" style="110" customWidth="1"/>
    <col min="1538" max="1538" width="4.7109375" style="110" customWidth="1"/>
    <col min="1539" max="1539" width="17" style="110" customWidth="1"/>
    <col min="1540" max="1540" width="19.140625" style="110" customWidth="1"/>
    <col min="1541" max="1541" width="16.85546875" style="110" customWidth="1"/>
    <col min="1542" max="1542" width="17" style="110" customWidth="1"/>
    <col min="1543" max="1543" width="19.140625" style="110" customWidth="1"/>
    <col min="1544" max="1792" width="9.140625" style="110"/>
    <col min="1793" max="1793" width="57" style="110" customWidth="1"/>
    <col min="1794" max="1794" width="4.7109375" style="110" customWidth="1"/>
    <col min="1795" max="1795" width="17" style="110" customWidth="1"/>
    <col min="1796" max="1796" width="19.140625" style="110" customWidth="1"/>
    <col min="1797" max="1797" width="16.85546875" style="110" customWidth="1"/>
    <col min="1798" max="1798" width="17" style="110" customWidth="1"/>
    <col min="1799" max="1799" width="19.140625" style="110" customWidth="1"/>
    <col min="1800" max="2048" width="9.140625" style="110"/>
    <col min="2049" max="2049" width="57" style="110" customWidth="1"/>
    <col min="2050" max="2050" width="4.7109375" style="110" customWidth="1"/>
    <col min="2051" max="2051" width="17" style="110" customWidth="1"/>
    <col min="2052" max="2052" width="19.140625" style="110" customWidth="1"/>
    <col min="2053" max="2053" width="16.85546875" style="110" customWidth="1"/>
    <col min="2054" max="2054" width="17" style="110" customWidth="1"/>
    <col min="2055" max="2055" width="19.140625" style="110" customWidth="1"/>
    <col min="2056" max="2304" width="9.140625" style="110"/>
    <col min="2305" max="2305" width="57" style="110" customWidth="1"/>
    <col min="2306" max="2306" width="4.7109375" style="110" customWidth="1"/>
    <col min="2307" max="2307" width="17" style="110" customWidth="1"/>
    <col min="2308" max="2308" width="19.140625" style="110" customWidth="1"/>
    <col min="2309" max="2309" width="16.85546875" style="110" customWidth="1"/>
    <col min="2310" max="2310" width="17" style="110" customWidth="1"/>
    <col min="2311" max="2311" width="19.140625" style="110" customWidth="1"/>
    <col min="2312" max="2560" width="9.140625" style="110"/>
    <col min="2561" max="2561" width="57" style="110" customWidth="1"/>
    <col min="2562" max="2562" width="4.7109375" style="110" customWidth="1"/>
    <col min="2563" max="2563" width="17" style="110" customWidth="1"/>
    <col min="2564" max="2564" width="19.140625" style="110" customWidth="1"/>
    <col min="2565" max="2565" width="16.85546875" style="110" customWidth="1"/>
    <col min="2566" max="2566" width="17" style="110" customWidth="1"/>
    <col min="2567" max="2567" width="19.140625" style="110" customWidth="1"/>
    <col min="2568" max="2816" width="9.140625" style="110"/>
    <col min="2817" max="2817" width="57" style="110" customWidth="1"/>
    <col min="2818" max="2818" width="4.7109375" style="110" customWidth="1"/>
    <col min="2819" max="2819" width="17" style="110" customWidth="1"/>
    <col min="2820" max="2820" width="19.140625" style="110" customWidth="1"/>
    <col min="2821" max="2821" width="16.85546875" style="110" customWidth="1"/>
    <col min="2822" max="2822" width="17" style="110" customWidth="1"/>
    <col min="2823" max="2823" width="19.140625" style="110" customWidth="1"/>
    <col min="2824" max="3072" width="9.140625" style="110"/>
    <col min="3073" max="3073" width="57" style="110" customWidth="1"/>
    <col min="3074" max="3074" width="4.7109375" style="110" customWidth="1"/>
    <col min="3075" max="3075" width="17" style="110" customWidth="1"/>
    <col min="3076" max="3076" width="19.140625" style="110" customWidth="1"/>
    <col min="3077" max="3077" width="16.85546875" style="110" customWidth="1"/>
    <col min="3078" max="3078" width="17" style="110" customWidth="1"/>
    <col min="3079" max="3079" width="19.140625" style="110" customWidth="1"/>
    <col min="3080" max="3328" width="9.140625" style="110"/>
    <col min="3329" max="3329" width="57" style="110" customWidth="1"/>
    <col min="3330" max="3330" width="4.7109375" style="110" customWidth="1"/>
    <col min="3331" max="3331" width="17" style="110" customWidth="1"/>
    <col min="3332" max="3332" width="19.140625" style="110" customWidth="1"/>
    <col min="3333" max="3333" width="16.85546875" style="110" customWidth="1"/>
    <col min="3334" max="3334" width="17" style="110" customWidth="1"/>
    <col min="3335" max="3335" width="19.140625" style="110" customWidth="1"/>
    <col min="3336" max="3584" width="9.140625" style="110"/>
    <col min="3585" max="3585" width="57" style="110" customWidth="1"/>
    <col min="3586" max="3586" width="4.7109375" style="110" customWidth="1"/>
    <col min="3587" max="3587" width="17" style="110" customWidth="1"/>
    <col min="3588" max="3588" width="19.140625" style="110" customWidth="1"/>
    <col min="3589" max="3589" width="16.85546875" style="110" customWidth="1"/>
    <col min="3590" max="3590" width="17" style="110" customWidth="1"/>
    <col min="3591" max="3591" width="19.140625" style="110" customWidth="1"/>
    <col min="3592" max="3840" width="9.140625" style="110"/>
    <col min="3841" max="3841" width="57" style="110" customWidth="1"/>
    <col min="3842" max="3842" width="4.7109375" style="110" customWidth="1"/>
    <col min="3843" max="3843" width="17" style="110" customWidth="1"/>
    <col min="3844" max="3844" width="19.140625" style="110" customWidth="1"/>
    <col min="3845" max="3845" width="16.85546875" style="110" customWidth="1"/>
    <col min="3846" max="3846" width="17" style="110" customWidth="1"/>
    <col min="3847" max="3847" width="19.140625" style="110" customWidth="1"/>
    <col min="3848" max="4096" width="9.140625" style="110"/>
    <col min="4097" max="4097" width="57" style="110" customWidth="1"/>
    <col min="4098" max="4098" width="4.7109375" style="110" customWidth="1"/>
    <col min="4099" max="4099" width="17" style="110" customWidth="1"/>
    <col min="4100" max="4100" width="19.140625" style="110" customWidth="1"/>
    <col min="4101" max="4101" width="16.85546875" style="110" customWidth="1"/>
    <col min="4102" max="4102" width="17" style="110" customWidth="1"/>
    <col min="4103" max="4103" width="19.140625" style="110" customWidth="1"/>
    <col min="4104" max="4352" width="9.140625" style="110"/>
    <col min="4353" max="4353" width="57" style="110" customWidth="1"/>
    <col min="4354" max="4354" width="4.7109375" style="110" customWidth="1"/>
    <col min="4355" max="4355" width="17" style="110" customWidth="1"/>
    <col min="4356" max="4356" width="19.140625" style="110" customWidth="1"/>
    <col min="4357" max="4357" width="16.85546875" style="110" customWidth="1"/>
    <col min="4358" max="4358" width="17" style="110" customWidth="1"/>
    <col min="4359" max="4359" width="19.140625" style="110" customWidth="1"/>
    <col min="4360" max="4608" width="9.140625" style="110"/>
    <col min="4609" max="4609" width="57" style="110" customWidth="1"/>
    <col min="4610" max="4610" width="4.7109375" style="110" customWidth="1"/>
    <col min="4611" max="4611" width="17" style="110" customWidth="1"/>
    <col min="4612" max="4612" width="19.140625" style="110" customWidth="1"/>
    <col min="4613" max="4613" width="16.85546875" style="110" customWidth="1"/>
    <col min="4614" max="4614" width="17" style="110" customWidth="1"/>
    <col min="4615" max="4615" width="19.140625" style="110" customWidth="1"/>
    <col min="4616" max="4864" width="9.140625" style="110"/>
    <col min="4865" max="4865" width="57" style="110" customWidth="1"/>
    <col min="4866" max="4866" width="4.7109375" style="110" customWidth="1"/>
    <col min="4867" max="4867" width="17" style="110" customWidth="1"/>
    <col min="4868" max="4868" width="19.140625" style="110" customWidth="1"/>
    <col min="4869" max="4869" width="16.85546875" style="110" customWidth="1"/>
    <col min="4870" max="4870" width="17" style="110" customWidth="1"/>
    <col min="4871" max="4871" width="19.140625" style="110" customWidth="1"/>
    <col min="4872" max="5120" width="9.140625" style="110"/>
    <col min="5121" max="5121" width="57" style="110" customWidth="1"/>
    <col min="5122" max="5122" width="4.7109375" style="110" customWidth="1"/>
    <col min="5123" max="5123" width="17" style="110" customWidth="1"/>
    <col min="5124" max="5124" width="19.140625" style="110" customWidth="1"/>
    <col min="5125" max="5125" width="16.85546875" style="110" customWidth="1"/>
    <col min="5126" max="5126" width="17" style="110" customWidth="1"/>
    <col min="5127" max="5127" width="19.140625" style="110" customWidth="1"/>
    <col min="5128" max="5376" width="9.140625" style="110"/>
    <col min="5377" max="5377" width="57" style="110" customWidth="1"/>
    <col min="5378" max="5378" width="4.7109375" style="110" customWidth="1"/>
    <col min="5379" max="5379" width="17" style="110" customWidth="1"/>
    <col min="5380" max="5380" width="19.140625" style="110" customWidth="1"/>
    <col min="5381" max="5381" width="16.85546875" style="110" customWidth="1"/>
    <col min="5382" max="5382" width="17" style="110" customWidth="1"/>
    <col min="5383" max="5383" width="19.140625" style="110" customWidth="1"/>
    <col min="5384" max="5632" width="9.140625" style="110"/>
    <col min="5633" max="5633" width="57" style="110" customWidth="1"/>
    <col min="5634" max="5634" width="4.7109375" style="110" customWidth="1"/>
    <col min="5635" max="5635" width="17" style="110" customWidth="1"/>
    <col min="5636" max="5636" width="19.140625" style="110" customWidth="1"/>
    <col min="5637" max="5637" width="16.85546875" style="110" customWidth="1"/>
    <col min="5638" max="5638" width="17" style="110" customWidth="1"/>
    <col min="5639" max="5639" width="19.140625" style="110" customWidth="1"/>
    <col min="5640" max="5888" width="9.140625" style="110"/>
    <col min="5889" max="5889" width="57" style="110" customWidth="1"/>
    <col min="5890" max="5890" width="4.7109375" style="110" customWidth="1"/>
    <col min="5891" max="5891" width="17" style="110" customWidth="1"/>
    <col min="5892" max="5892" width="19.140625" style="110" customWidth="1"/>
    <col min="5893" max="5893" width="16.85546875" style="110" customWidth="1"/>
    <col min="5894" max="5894" width="17" style="110" customWidth="1"/>
    <col min="5895" max="5895" width="19.140625" style="110" customWidth="1"/>
    <col min="5896" max="6144" width="9.140625" style="110"/>
    <col min="6145" max="6145" width="57" style="110" customWidth="1"/>
    <col min="6146" max="6146" width="4.7109375" style="110" customWidth="1"/>
    <col min="6147" max="6147" width="17" style="110" customWidth="1"/>
    <col min="6148" max="6148" width="19.140625" style="110" customWidth="1"/>
    <col min="6149" max="6149" width="16.85546875" style="110" customWidth="1"/>
    <col min="6150" max="6150" width="17" style="110" customWidth="1"/>
    <col min="6151" max="6151" width="19.140625" style="110" customWidth="1"/>
    <col min="6152" max="6400" width="9.140625" style="110"/>
    <col min="6401" max="6401" width="57" style="110" customWidth="1"/>
    <col min="6402" max="6402" width="4.7109375" style="110" customWidth="1"/>
    <col min="6403" max="6403" width="17" style="110" customWidth="1"/>
    <col min="6404" max="6404" width="19.140625" style="110" customWidth="1"/>
    <col min="6405" max="6405" width="16.85546875" style="110" customWidth="1"/>
    <col min="6406" max="6406" width="17" style="110" customWidth="1"/>
    <col min="6407" max="6407" width="19.140625" style="110" customWidth="1"/>
    <col min="6408" max="6656" width="9.140625" style="110"/>
    <col min="6657" max="6657" width="57" style="110" customWidth="1"/>
    <col min="6658" max="6658" width="4.7109375" style="110" customWidth="1"/>
    <col min="6659" max="6659" width="17" style="110" customWidth="1"/>
    <col min="6660" max="6660" width="19.140625" style="110" customWidth="1"/>
    <col min="6661" max="6661" width="16.85546875" style="110" customWidth="1"/>
    <col min="6662" max="6662" width="17" style="110" customWidth="1"/>
    <col min="6663" max="6663" width="19.140625" style="110" customWidth="1"/>
    <col min="6664" max="6912" width="9.140625" style="110"/>
    <col min="6913" max="6913" width="57" style="110" customWidth="1"/>
    <col min="6914" max="6914" width="4.7109375" style="110" customWidth="1"/>
    <col min="6915" max="6915" width="17" style="110" customWidth="1"/>
    <col min="6916" max="6916" width="19.140625" style="110" customWidth="1"/>
    <col min="6917" max="6917" width="16.85546875" style="110" customWidth="1"/>
    <col min="6918" max="6918" width="17" style="110" customWidth="1"/>
    <col min="6919" max="6919" width="19.140625" style="110" customWidth="1"/>
    <col min="6920" max="7168" width="9.140625" style="110"/>
    <col min="7169" max="7169" width="57" style="110" customWidth="1"/>
    <col min="7170" max="7170" width="4.7109375" style="110" customWidth="1"/>
    <col min="7171" max="7171" width="17" style="110" customWidth="1"/>
    <col min="7172" max="7172" width="19.140625" style="110" customWidth="1"/>
    <col min="7173" max="7173" width="16.85546875" style="110" customWidth="1"/>
    <col min="7174" max="7174" width="17" style="110" customWidth="1"/>
    <col min="7175" max="7175" width="19.140625" style="110" customWidth="1"/>
    <col min="7176" max="7424" width="9.140625" style="110"/>
    <col min="7425" max="7425" width="57" style="110" customWidth="1"/>
    <col min="7426" max="7426" width="4.7109375" style="110" customWidth="1"/>
    <col min="7427" max="7427" width="17" style="110" customWidth="1"/>
    <col min="7428" max="7428" width="19.140625" style="110" customWidth="1"/>
    <col min="7429" max="7429" width="16.85546875" style="110" customWidth="1"/>
    <col min="7430" max="7430" width="17" style="110" customWidth="1"/>
    <col min="7431" max="7431" width="19.140625" style="110" customWidth="1"/>
    <col min="7432" max="7680" width="9.140625" style="110"/>
    <col min="7681" max="7681" width="57" style="110" customWidth="1"/>
    <col min="7682" max="7682" width="4.7109375" style="110" customWidth="1"/>
    <col min="7683" max="7683" width="17" style="110" customWidth="1"/>
    <col min="7684" max="7684" width="19.140625" style="110" customWidth="1"/>
    <col min="7685" max="7685" width="16.85546875" style="110" customWidth="1"/>
    <col min="7686" max="7686" width="17" style="110" customWidth="1"/>
    <col min="7687" max="7687" width="19.140625" style="110" customWidth="1"/>
    <col min="7688" max="7936" width="9.140625" style="110"/>
    <col min="7937" max="7937" width="57" style="110" customWidth="1"/>
    <col min="7938" max="7938" width="4.7109375" style="110" customWidth="1"/>
    <col min="7939" max="7939" width="17" style="110" customWidth="1"/>
    <col min="7940" max="7940" width="19.140625" style="110" customWidth="1"/>
    <col min="7941" max="7941" width="16.85546875" style="110" customWidth="1"/>
    <col min="7942" max="7942" width="17" style="110" customWidth="1"/>
    <col min="7943" max="7943" width="19.140625" style="110" customWidth="1"/>
    <col min="7944" max="8192" width="9.140625" style="110"/>
    <col min="8193" max="8193" width="57" style="110" customWidth="1"/>
    <col min="8194" max="8194" width="4.7109375" style="110" customWidth="1"/>
    <col min="8195" max="8195" width="17" style="110" customWidth="1"/>
    <col min="8196" max="8196" width="19.140625" style="110" customWidth="1"/>
    <col min="8197" max="8197" width="16.85546875" style="110" customWidth="1"/>
    <col min="8198" max="8198" width="17" style="110" customWidth="1"/>
    <col min="8199" max="8199" width="19.140625" style="110" customWidth="1"/>
    <col min="8200" max="8448" width="9.140625" style="110"/>
    <col min="8449" max="8449" width="57" style="110" customWidth="1"/>
    <col min="8450" max="8450" width="4.7109375" style="110" customWidth="1"/>
    <col min="8451" max="8451" width="17" style="110" customWidth="1"/>
    <col min="8452" max="8452" width="19.140625" style="110" customWidth="1"/>
    <col min="8453" max="8453" width="16.85546875" style="110" customWidth="1"/>
    <col min="8454" max="8454" width="17" style="110" customWidth="1"/>
    <col min="8455" max="8455" width="19.140625" style="110" customWidth="1"/>
    <col min="8456" max="8704" width="9.140625" style="110"/>
    <col min="8705" max="8705" width="57" style="110" customWidth="1"/>
    <col min="8706" max="8706" width="4.7109375" style="110" customWidth="1"/>
    <col min="8707" max="8707" width="17" style="110" customWidth="1"/>
    <col min="8708" max="8708" width="19.140625" style="110" customWidth="1"/>
    <col min="8709" max="8709" width="16.85546875" style="110" customWidth="1"/>
    <col min="8710" max="8710" width="17" style="110" customWidth="1"/>
    <col min="8711" max="8711" width="19.140625" style="110" customWidth="1"/>
    <col min="8712" max="8960" width="9.140625" style="110"/>
    <col min="8961" max="8961" width="57" style="110" customWidth="1"/>
    <col min="8962" max="8962" width="4.7109375" style="110" customWidth="1"/>
    <col min="8963" max="8963" width="17" style="110" customWidth="1"/>
    <col min="8964" max="8964" width="19.140625" style="110" customWidth="1"/>
    <col min="8965" max="8965" width="16.85546875" style="110" customWidth="1"/>
    <col min="8966" max="8966" width="17" style="110" customWidth="1"/>
    <col min="8967" max="8967" width="19.140625" style="110" customWidth="1"/>
    <col min="8968" max="9216" width="9.140625" style="110"/>
    <col min="9217" max="9217" width="57" style="110" customWidth="1"/>
    <col min="9218" max="9218" width="4.7109375" style="110" customWidth="1"/>
    <col min="9219" max="9219" width="17" style="110" customWidth="1"/>
    <col min="9220" max="9220" width="19.140625" style="110" customWidth="1"/>
    <col min="9221" max="9221" width="16.85546875" style="110" customWidth="1"/>
    <col min="9222" max="9222" width="17" style="110" customWidth="1"/>
    <col min="9223" max="9223" width="19.140625" style="110" customWidth="1"/>
    <col min="9224" max="9472" width="9.140625" style="110"/>
    <col min="9473" max="9473" width="57" style="110" customWidth="1"/>
    <col min="9474" max="9474" width="4.7109375" style="110" customWidth="1"/>
    <col min="9475" max="9475" width="17" style="110" customWidth="1"/>
    <col min="9476" max="9476" width="19.140625" style="110" customWidth="1"/>
    <col min="9477" max="9477" width="16.85546875" style="110" customWidth="1"/>
    <col min="9478" max="9478" width="17" style="110" customWidth="1"/>
    <col min="9479" max="9479" width="19.140625" style="110" customWidth="1"/>
    <col min="9480" max="9728" width="9.140625" style="110"/>
    <col min="9729" max="9729" width="57" style="110" customWidth="1"/>
    <col min="9730" max="9730" width="4.7109375" style="110" customWidth="1"/>
    <col min="9731" max="9731" width="17" style="110" customWidth="1"/>
    <col min="9732" max="9732" width="19.140625" style="110" customWidth="1"/>
    <col min="9733" max="9733" width="16.85546875" style="110" customWidth="1"/>
    <col min="9734" max="9734" width="17" style="110" customWidth="1"/>
    <col min="9735" max="9735" width="19.140625" style="110" customWidth="1"/>
    <col min="9736" max="9984" width="9.140625" style="110"/>
    <col min="9985" max="9985" width="57" style="110" customWidth="1"/>
    <col min="9986" max="9986" width="4.7109375" style="110" customWidth="1"/>
    <col min="9987" max="9987" width="17" style="110" customWidth="1"/>
    <col min="9988" max="9988" width="19.140625" style="110" customWidth="1"/>
    <col min="9989" max="9989" width="16.85546875" style="110" customWidth="1"/>
    <col min="9990" max="9990" width="17" style="110" customWidth="1"/>
    <col min="9991" max="9991" width="19.140625" style="110" customWidth="1"/>
    <col min="9992" max="10240" width="9.140625" style="110"/>
    <col min="10241" max="10241" width="57" style="110" customWidth="1"/>
    <col min="10242" max="10242" width="4.7109375" style="110" customWidth="1"/>
    <col min="10243" max="10243" width="17" style="110" customWidth="1"/>
    <col min="10244" max="10244" width="19.140625" style="110" customWidth="1"/>
    <col min="10245" max="10245" width="16.85546875" style="110" customWidth="1"/>
    <col min="10246" max="10246" width="17" style="110" customWidth="1"/>
    <col min="10247" max="10247" width="19.140625" style="110" customWidth="1"/>
    <col min="10248" max="10496" width="9.140625" style="110"/>
    <col min="10497" max="10497" width="57" style="110" customWidth="1"/>
    <col min="10498" max="10498" width="4.7109375" style="110" customWidth="1"/>
    <col min="10499" max="10499" width="17" style="110" customWidth="1"/>
    <col min="10500" max="10500" width="19.140625" style="110" customWidth="1"/>
    <col min="10501" max="10501" width="16.85546875" style="110" customWidth="1"/>
    <col min="10502" max="10502" width="17" style="110" customWidth="1"/>
    <col min="10503" max="10503" width="19.140625" style="110" customWidth="1"/>
    <col min="10504" max="10752" width="9.140625" style="110"/>
    <col min="10753" max="10753" width="57" style="110" customWidth="1"/>
    <col min="10754" max="10754" width="4.7109375" style="110" customWidth="1"/>
    <col min="10755" max="10755" width="17" style="110" customWidth="1"/>
    <col min="10756" max="10756" width="19.140625" style="110" customWidth="1"/>
    <col min="10757" max="10757" width="16.85546875" style="110" customWidth="1"/>
    <col min="10758" max="10758" width="17" style="110" customWidth="1"/>
    <col min="10759" max="10759" width="19.140625" style="110" customWidth="1"/>
    <col min="10760" max="11008" width="9.140625" style="110"/>
    <col min="11009" max="11009" width="57" style="110" customWidth="1"/>
    <col min="11010" max="11010" width="4.7109375" style="110" customWidth="1"/>
    <col min="11011" max="11011" width="17" style="110" customWidth="1"/>
    <col min="11012" max="11012" width="19.140625" style="110" customWidth="1"/>
    <col min="11013" max="11013" width="16.85546875" style="110" customWidth="1"/>
    <col min="11014" max="11014" width="17" style="110" customWidth="1"/>
    <col min="11015" max="11015" width="19.140625" style="110" customWidth="1"/>
    <col min="11016" max="11264" width="9.140625" style="110"/>
    <col min="11265" max="11265" width="57" style="110" customWidth="1"/>
    <col min="11266" max="11266" width="4.7109375" style="110" customWidth="1"/>
    <col min="11267" max="11267" width="17" style="110" customWidth="1"/>
    <col min="11268" max="11268" width="19.140625" style="110" customWidth="1"/>
    <col min="11269" max="11269" width="16.85546875" style="110" customWidth="1"/>
    <col min="11270" max="11270" width="17" style="110" customWidth="1"/>
    <col min="11271" max="11271" width="19.140625" style="110" customWidth="1"/>
    <col min="11272" max="11520" width="9.140625" style="110"/>
    <col min="11521" max="11521" width="57" style="110" customWidth="1"/>
    <col min="11522" max="11522" width="4.7109375" style="110" customWidth="1"/>
    <col min="11523" max="11523" width="17" style="110" customWidth="1"/>
    <col min="11524" max="11524" width="19.140625" style="110" customWidth="1"/>
    <col min="11525" max="11525" width="16.85546875" style="110" customWidth="1"/>
    <col min="11526" max="11526" width="17" style="110" customWidth="1"/>
    <col min="11527" max="11527" width="19.140625" style="110" customWidth="1"/>
    <col min="11528" max="11776" width="9.140625" style="110"/>
    <col min="11777" max="11777" width="57" style="110" customWidth="1"/>
    <col min="11778" max="11778" width="4.7109375" style="110" customWidth="1"/>
    <col min="11779" max="11779" width="17" style="110" customWidth="1"/>
    <col min="11780" max="11780" width="19.140625" style="110" customWidth="1"/>
    <col min="11781" max="11781" width="16.85546875" style="110" customWidth="1"/>
    <col min="11782" max="11782" width="17" style="110" customWidth="1"/>
    <col min="11783" max="11783" width="19.140625" style="110" customWidth="1"/>
    <col min="11784" max="12032" width="9.140625" style="110"/>
    <col min="12033" max="12033" width="57" style="110" customWidth="1"/>
    <col min="12034" max="12034" width="4.7109375" style="110" customWidth="1"/>
    <col min="12035" max="12035" width="17" style="110" customWidth="1"/>
    <col min="12036" max="12036" width="19.140625" style="110" customWidth="1"/>
    <col min="12037" max="12037" width="16.85546875" style="110" customWidth="1"/>
    <col min="12038" max="12038" width="17" style="110" customWidth="1"/>
    <col min="12039" max="12039" width="19.140625" style="110" customWidth="1"/>
    <col min="12040" max="12288" width="9.140625" style="110"/>
    <col min="12289" max="12289" width="57" style="110" customWidth="1"/>
    <col min="12290" max="12290" width="4.7109375" style="110" customWidth="1"/>
    <col min="12291" max="12291" width="17" style="110" customWidth="1"/>
    <col min="12292" max="12292" width="19.140625" style="110" customWidth="1"/>
    <col min="12293" max="12293" width="16.85546875" style="110" customWidth="1"/>
    <col min="12294" max="12294" width="17" style="110" customWidth="1"/>
    <col min="12295" max="12295" width="19.140625" style="110" customWidth="1"/>
    <col min="12296" max="12544" width="9.140625" style="110"/>
    <col min="12545" max="12545" width="57" style="110" customWidth="1"/>
    <col min="12546" max="12546" width="4.7109375" style="110" customWidth="1"/>
    <col min="12547" max="12547" width="17" style="110" customWidth="1"/>
    <col min="12548" max="12548" width="19.140625" style="110" customWidth="1"/>
    <col min="12549" max="12549" width="16.85546875" style="110" customWidth="1"/>
    <col min="12550" max="12550" width="17" style="110" customWidth="1"/>
    <col min="12551" max="12551" width="19.140625" style="110" customWidth="1"/>
    <col min="12552" max="12800" width="9.140625" style="110"/>
    <col min="12801" max="12801" width="57" style="110" customWidth="1"/>
    <col min="12802" max="12802" width="4.7109375" style="110" customWidth="1"/>
    <col min="12803" max="12803" width="17" style="110" customWidth="1"/>
    <col min="12804" max="12804" width="19.140625" style="110" customWidth="1"/>
    <col min="12805" max="12805" width="16.85546875" style="110" customWidth="1"/>
    <col min="12806" max="12806" width="17" style="110" customWidth="1"/>
    <col min="12807" max="12807" width="19.140625" style="110" customWidth="1"/>
    <col min="12808" max="13056" width="9.140625" style="110"/>
    <col min="13057" max="13057" width="57" style="110" customWidth="1"/>
    <col min="13058" max="13058" width="4.7109375" style="110" customWidth="1"/>
    <col min="13059" max="13059" width="17" style="110" customWidth="1"/>
    <col min="13060" max="13060" width="19.140625" style="110" customWidth="1"/>
    <col min="13061" max="13061" width="16.85546875" style="110" customWidth="1"/>
    <col min="13062" max="13062" width="17" style="110" customWidth="1"/>
    <col min="13063" max="13063" width="19.140625" style="110" customWidth="1"/>
    <col min="13064" max="13312" width="9.140625" style="110"/>
    <col min="13313" max="13313" width="57" style="110" customWidth="1"/>
    <col min="13314" max="13314" width="4.7109375" style="110" customWidth="1"/>
    <col min="13315" max="13315" width="17" style="110" customWidth="1"/>
    <col min="13316" max="13316" width="19.140625" style="110" customWidth="1"/>
    <col min="13317" max="13317" width="16.85546875" style="110" customWidth="1"/>
    <col min="13318" max="13318" width="17" style="110" customWidth="1"/>
    <col min="13319" max="13319" width="19.140625" style="110" customWidth="1"/>
    <col min="13320" max="13568" width="9.140625" style="110"/>
    <col min="13569" max="13569" width="57" style="110" customWidth="1"/>
    <col min="13570" max="13570" width="4.7109375" style="110" customWidth="1"/>
    <col min="13571" max="13571" width="17" style="110" customWidth="1"/>
    <col min="13572" max="13572" width="19.140625" style="110" customWidth="1"/>
    <col min="13573" max="13573" width="16.85546875" style="110" customWidth="1"/>
    <col min="13574" max="13574" width="17" style="110" customWidth="1"/>
    <col min="13575" max="13575" width="19.140625" style="110" customWidth="1"/>
    <col min="13576" max="13824" width="9.140625" style="110"/>
    <col min="13825" max="13825" width="57" style="110" customWidth="1"/>
    <col min="13826" max="13826" width="4.7109375" style="110" customWidth="1"/>
    <col min="13827" max="13827" width="17" style="110" customWidth="1"/>
    <col min="13828" max="13828" width="19.140625" style="110" customWidth="1"/>
    <col min="13829" max="13829" width="16.85546875" style="110" customWidth="1"/>
    <col min="13830" max="13830" width="17" style="110" customWidth="1"/>
    <col min="13831" max="13831" width="19.140625" style="110" customWidth="1"/>
    <col min="13832" max="14080" width="9.140625" style="110"/>
    <col min="14081" max="14081" width="57" style="110" customWidth="1"/>
    <col min="14082" max="14082" width="4.7109375" style="110" customWidth="1"/>
    <col min="14083" max="14083" width="17" style="110" customWidth="1"/>
    <col min="14084" max="14084" width="19.140625" style="110" customWidth="1"/>
    <col min="14085" max="14085" width="16.85546875" style="110" customWidth="1"/>
    <col min="14086" max="14086" width="17" style="110" customWidth="1"/>
    <col min="14087" max="14087" width="19.140625" style="110" customWidth="1"/>
    <col min="14088" max="14336" width="9.140625" style="110"/>
    <col min="14337" max="14337" width="57" style="110" customWidth="1"/>
    <col min="14338" max="14338" width="4.7109375" style="110" customWidth="1"/>
    <col min="14339" max="14339" width="17" style="110" customWidth="1"/>
    <col min="14340" max="14340" width="19.140625" style="110" customWidth="1"/>
    <col min="14341" max="14341" width="16.85546875" style="110" customWidth="1"/>
    <col min="14342" max="14342" width="17" style="110" customWidth="1"/>
    <col min="14343" max="14343" width="19.140625" style="110" customWidth="1"/>
    <col min="14344" max="14592" width="9.140625" style="110"/>
    <col min="14593" max="14593" width="57" style="110" customWidth="1"/>
    <col min="14594" max="14594" width="4.7109375" style="110" customWidth="1"/>
    <col min="14595" max="14595" width="17" style="110" customWidth="1"/>
    <col min="14596" max="14596" width="19.140625" style="110" customWidth="1"/>
    <col min="14597" max="14597" width="16.85546875" style="110" customWidth="1"/>
    <col min="14598" max="14598" width="17" style="110" customWidth="1"/>
    <col min="14599" max="14599" width="19.140625" style="110" customWidth="1"/>
    <col min="14600" max="14848" width="9.140625" style="110"/>
    <col min="14849" max="14849" width="57" style="110" customWidth="1"/>
    <col min="14850" max="14850" width="4.7109375" style="110" customWidth="1"/>
    <col min="14851" max="14851" width="17" style="110" customWidth="1"/>
    <col min="14852" max="14852" width="19.140625" style="110" customWidth="1"/>
    <col min="14853" max="14853" width="16.85546875" style="110" customWidth="1"/>
    <col min="14854" max="14854" width="17" style="110" customWidth="1"/>
    <col min="14855" max="14855" width="19.140625" style="110" customWidth="1"/>
    <col min="14856" max="15104" width="9.140625" style="110"/>
    <col min="15105" max="15105" width="57" style="110" customWidth="1"/>
    <col min="15106" max="15106" width="4.7109375" style="110" customWidth="1"/>
    <col min="15107" max="15107" width="17" style="110" customWidth="1"/>
    <col min="15108" max="15108" width="19.140625" style="110" customWidth="1"/>
    <col min="15109" max="15109" width="16.85546875" style="110" customWidth="1"/>
    <col min="15110" max="15110" width="17" style="110" customWidth="1"/>
    <col min="15111" max="15111" width="19.140625" style="110" customWidth="1"/>
    <col min="15112" max="15360" width="9.140625" style="110"/>
    <col min="15361" max="15361" width="57" style="110" customWidth="1"/>
    <col min="15362" max="15362" width="4.7109375" style="110" customWidth="1"/>
    <col min="15363" max="15363" width="17" style="110" customWidth="1"/>
    <col min="15364" max="15364" width="19.140625" style="110" customWidth="1"/>
    <col min="15365" max="15365" width="16.85546875" style="110" customWidth="1"/>
    <col min="15366" max="15366" width="17" style="110" customWidth="1"/>
    <col min="15367" max="15367" width="19.140625" style="110" customWidth="1"/>
    <col min="15368" max="15616" width="9.140625" style="110"/>
    <col min="15617" max="15617" width="57" style="110" customWidth="1"/>
    <col min="15618" max="15618" width="4.7109375" style="110" customWidth="1"/>
    <col min="15619" max="15619" width="17" style="110" customWidth="1"/>
    <col min="15620" max="15620" width="19.140625" style="110" customWidth="1"/>
    <col min="15621" max="15621" width="16.85546875" style="110" customWidth="1"/>
    <col min="15622" max="15622" width="17" style="110" customWidth="1"/>
    <col min="15623" max="15623" width="19.140625" style="110" customWidth="1"/>
    <col min="15624" max="15872" width="9.140625" style="110"/>
    <col min="15873" max="15873" width="57" style="110" customWidth="1"/>
    <col min="15874" max="15874" width="4.7109375" style="110" customWidth="1"/>
    <col min="15875" max="15875" width="17" style="110" customWidth="1"/>
    <col min="15876" max="15876" width="19.140625" style="110" customWidth="1"/>
    <col min="15877" max="15877" width="16.85546875" style="110" customWidth="1"/>
    <col min="15878" max="15878" width="17" style="110" customWidth="1"/>
    <col min="15879" max="15879" width="19.140625" style="110" customWidth="1"/>
    <col min="15880" max="16128" width="9.140625" style="110"/>
    <col min="16129" max="16129" width="57" style="110" customWidth="1"/>
    <col min="16130" max="16130" width="4.7109375" style="110" customWidth="1"/>
    <col min="16131" max="16131" width="17" style="110" customWidth="1"/>
    <col min="16132" max="16132" width="19.140625" style="110" customWidth="1"/>
    <col min="16133" max="16133" width="16.85546875" style="110" customWidth="1"/>
    <col min="16134" max="16134" width="17" style="110" customWidth="1"/>
    <col min="16135" max="16135" width="19.140625" style="110" customWidth="1"/>
    <col min="16136" max="16384" width="9.140625" style="110"/>
  </cols>
  <sheetData>
    <row r="1" spans="1:6" s="80" customFormat="1" ht="16.5" x14ac:dyDescent="0.3">
      <c r="A1" s="167" t="s">
        <v>243</v>
      </c>
      <c r="B1" s="167"/>
      <c r="C1" s="167"/>
      <c r="D1" s="167"/>
      <c r="E1" s="167"/>
      <c r="F1" s="167"/>
    </row>
    <row r="2" spans="1:6" s="81" customFormat="1" x14ac:dyDescent="0.2">
      <c r="A2" s="168" t="s">
        <v>202</v>
      </c>
      <c r="B2" s="169" t="s">
        <v>203</v>
      </c>
      <c r="C2" s="172" t="s">
        <v>204</v>
      </c>
      <c r="D2" s="168"/>
      <c r="E2" s="168" t="s">
        <v>205</v>
      </c>
      <c r="F2" s="168"/>
    </row>
    <row r="3" spans="1:6" s="81" customFormat="1" ht="9.75" customHeight="1" x14ac:dyDescent="0.2">
      <c r="A3" s="168"/>
      <c r="B3" s="170"/>
      <c r="C3" s="172"/>
      <c r="D3" s="168"/>
      <c r="E3" s="168"/>
      <c r="F3" s="168"/>
    </row>
    <row r="4" spans="1:6" s="82" customFormat="1" ht="18" customHeight="1" x14ac:dyDescent="0.25">
      <c r="A4" s="168"/>
      <c r="B4" s="171"/>
      <c r="C4" s="127" t="s">
        <v>206</v>
      </c>
      <c r="D4" s="126" t="s">
        <v>207</v>
      </c>
      <c r="E4" s="126" t="s">
        <v>206</v>
      </c>
      <c r="F4" s="126" t="s">
        <v>207</v>
      </c>
    </row>
    <row r="5" spans="1:6" s="85" customFormat="1" x14ac:dyDescent="0.2">
      <c r="A5" s="83">
        <v>1</v>
      </c>
      <c r="B5" s="83">
        <v>2</v>
      </c>
      <c r="C5" s="84">
        <v>3</v>
      </c>
      <c r="D5" s="84">
        <v>4</v>
      </c>
      <c r="E5" s="84">
        <v>5</v>
      </c>
      <c r="F5" s="84">
        <v>6</v>
      </c>
    </row>
    <row r="6" spans="1:6" s="81" customFormat="1" x14ac:dyDescent="0.2">
      <c r="A6" s="86" t="s">
        <v>208</v>
      </c>
      <c r="B6" s="87" t="s">
        <v>24</v>
      </c>
      <c r="C6" s="88">
        <v>5334.5</v>
      </c>
      <c r="D6" s="89" t="s">
        <v>209</v>
      </c>
      <c r="E6" s="90"/>
      <c r="F6" s="89" t="s">
        <v>209</v>
      </c>
    </row>
    <row r="7" spans="1:6" s="81" customFormat="1" x14ac:dyDescent="0.2">
      <c r="A7" s="86" t="s">
        <v>210</v>
      </c>
      <c r="B7" s="87" t="s">
        <v>31</v>
      </c>
      <c r="C7" s="91" t="s">
        <v>209</v>
      </c>
      <c r="D7" s="92"/>
      <c r="E7" s="91" t="s">
        <v>209</v>
      </c>
      <c r="F7" s="88"/>
    </row>
    <row r="8" spans="1:6" s="81" customFormat="1" x14ac:dyDescent="0.2">
      <c r="A8" s="86" t="s">
        <v>211</v>
      </c>
      <c r="B8" s="87" t="s">
        <v>37</v>
      </c>
      <c r="C8" s="93">
        <f>+C6-D7</f>
        <v>5334.5</v>
      </c>
      <c r="D8" s="92"/>
      <c r="E8" s="91"/>
      <c r="F8" s="88"/>
    </row>
    <row r="9" spans="1:6" s="81" customFormat="1" x14ac:dyDescent="0.2">
      <c r="A9" s="86" t="s">
        <v>212</v>
      </c>
      <c r="B9" s="87" t="s">
        <v>39</v>
      </c>
      <c r="C9" s="89" t="s">
        <v>209</v>
      </c>
      <c r="D9" s="88">
        <f>+D10+D11</f>
        <v>107814</v>
      </c>
      <c r="E9" s="89" t="s">
        <v>209</v>
      </c>
      <c r="F9" s="88">
        <f>+F11+F12</f>
        <v>182105.16938000001</v>
      </c>
    </row>
    <row r="10" spans="1:6" s="81" customFormat="1" x14ac:dyDescent="0.2">
      <c r="A10" s="86" t="s">
        <v>213</v>
      </c>
      <c r="B10" s="87" t="s">
        <v>41</v>
      </c>
      <c r="C10" s="94" t="s">
        <v>209</v>
      </c>
      <c r="D10" s="93">
        <v>39.1</v>
      </c>
      <c r="E10" s="94" t="s">
        <v>209</v>
      </c>
      <c r="F10" s="93"/>
    </row>
    <row r="11" spans="1:6" s="81" customFormat="1" x14ac:dyDescent="0.2">
      <c r="A11" s="86" t="s">
        <v>214</v>
      </c>
      <c r="B11" s="95" t="s">
        <v>43</v>
      </c>
      <c r="C11" s="89" t="s">
        <v>209</v>
      </c>
      <c r="D11" s="96">
        <v>107774.9</v>
      </c>
      <c r="E11" s="89" t="s">
        <v>209</v>
      </c>
      <c r="F11" s="96">
        <f>+'[2]Об4 кв 2014г'!F42/1000</f>
        <v>181556.71262999999</v>
      </c>
    </row>
    <row r="12" spans="1:6" s="81" customFormat="1" ht="15" customHeight="1" x14ac:dyDescent="0.2">
      <c r="A12" s="97" t="s">
        <v>215</v>
      </c>
      <c r="B12" s="98" t="s">
        <v>45</v>
      </c>
      <c r="C12" s="99" t="s">
        <v>209</v>
      </c>
      <c r="D12" s="100"/>
      <c r="E12" s="99" t="s">
        <v>216</v>
      </c>
      <c r="F12" s="100">
        <f>+'[2]Об4 кв 2014г'!F43/1000</f>
        <v>548.45675000000006</v>
      </c>
    </row>
    <row r="13" spans="1:6" s="81" customFormat="1" ht="24" x14ac:dyDescent="0.2">
      <c r="A13" s="86" t="s">
        <v>217</v>
      </c>
      <c r="B13" s="87" t="s">
        <v>47</v>
      </c>
      <c r="C13" s="89" t="s">
        <v>209</v>
      </c>
      <c r="D13" s="88"/>
      <c r="E13" s="89" t="s">
        <v>209</v>
      </c>
      <c r="F13" s="88"/>
    </row>
    <row r="14" spans="1:6" s="81" customFormat="1" x14ac:dyDescent="0.2">
      <c r="A14" s="97" t="s">
        <v>218</v>
      </c>
      <c r="B14" s="87" t="s">
        <v>49</v>
      </c>
      <c r="C14" s="89">
        <v>447.8</v>
      </c>
      <c r="D14" s="101" t="s">
        <v>209</v>
      </c>
      <c r="E14" s="91">
        <f>+[2]Об1кв2014кв!F45</f>
        <v>0</v>
      </c>
      <c r="F14" s="93" t="s">
        <v>209</v>
      </c>
    </row>
    <row r="15" spans="1:6" s="102" customFormat="1" ht="17.25" customHeight="1" x14ac:dyDescent="0.25">
      <c r="A15" s="97" t="s">
        <v>219</v>
      </c>
      <c r="B15" s="98">
        <v>100</v>
      </c>
      <c r="C15" s="128"/>
      <c r="D15" s="101">
        <f>+D9-C8-C14</f>
        <v>102031.7</v>
      </c>
      <c r="E15" s="128"/>
      <c r="F15" s="96">
        <f>+F9</f>
        <v>182105.16938000001</v>
      </c>
    </row>
    <row r="16" spans="1:6" s="102" customFormat="1" ht="24" x14ac:dyDescent="0.25">
      <c r="A16" s="97" t="s">
        <v>220</v>
      </c>
      <c r="B16" s="98">
        <v>110</v>
      </c>
      <c r="C16" s="100">
        <f>+C17+C21</f>
        <v>296688.59999999998</v>
      </c>
      <c r="D16" s="99" t="s">
        <v>209</v>
      </c>
      <c r="E16" s="129">
        <f>+E17+E21</f>
        <v>2032288.85194</v>
      </c>
      <c r="F16" s="99" t="s">
        <v>209</v>
      </c>
    </row>
    <row r="17" spans="1:7" s="102" customFormat="1" ht="13.5" customHeight="1" x14ac:dyDescent="0.2">
      <c r="A17" s="97" t="s">
        <v>221</v>
      </c>
      <c r="B17" s="98">
        <v>120</v>
      </c>
      <c r="C17" s="96">
        <v>235242.9</v>
      </c>
      <c r="D17" s="89" t="s">
        <v>209</v>
      </c>
      <c r="E17" s="128">
        <f>+'[2]Об4 кв 2014г'!F44/1000</f>
        <v>2032288.85194</v>
      </c>
      <c r="F17" s="89" t="s">
        <v>209</v>
      </c>
    </row>
    <row r="18" spans="1:7" s="81" customFormat="1" x14ac:dyDescent="0.2">
      <c r="A18" s="97" t="s">
        <v>222</v>
      </c>
      <c r="B18" s="87" t="s">
        <v>59</v>
      </c>
      <c r="C18" s="103"/>
      <c r="D18" s="89" t="s">
        <v>209</v>
      </c>
      <c r="E18" s="90"/>
      <c r="F18" s="89" t="s">
        <v>209</v>
      </c>
    </row>
    <row r="19" spans="1:7" s="102" customFormat="1" x14ac:dyDescent="0.25">
      <c r="A19" s="97" t="s">
        <v>223</v>
      </c>
      <c r="B19" s="98" t="s">
        <v>62</v>
      </c>
      <c r="C19" s="101"/>
      <c r="D19" s="101" t="s">
        <v>209</v>
      </c>
      <c r="E19" s="101"/>
      <c r="F19" s="101" t="s">
        <v>209</v>
      </c>
    </row>
    <row r="20" spans="1:7" s="81" customFormat="1" x14ac:dyDescent="0.2">
      <c r="A20" s="86" t="s">
        <v>224</v>
      </c>
      <c r="B20" s="98" t="s">
        <v>64</v>
      </c>
      <c r="C20" s="103"/>
      <c r="D20" s="103" t="s">
        <v>209</v>
      </c>
      <c r="E20" s="103"/>
      <c r="F20" s="103" t="s">
        <v>209</v>
      </c>
    </row>
    <row r="21" spans="1:7" s="81" customFormat="1" x14ac:dyDescent="0.2">
      <c r="A21" s="97" t="s">
        <v>225</v>
      </c>
      <c r="B21" s="87" t="s">
        <v>66</v>
      </c>
      <c r="C21" s="103">
        <v>61445.7</v>
      </c>
      <c r="D21" s="103" t="s">
        <v>209</v>
      </c>
      <c r="E21" s="90"/>
      <c r="F21" s="103" t="s">
        <v>209</v>
      </c>
      <c r="G21" s="104"/>
    </row>
    <row r="22" spans="1:7" s="102" customFormat="1" ht="24" x14ac:dyDescent="0.25">
      <c r="A22" s="97" t="s">
        <v>226</v>
      </c>
      <c r="B22" s="98" t="s">
        <v>68</v>
      </c>
      <c r="C22" s="101" t="s">
        <v>209</v>
      </c>
      <c r="D22" s="101"/>
      <c r="E22" s="101" t="s">
        <v>209</v>
      </c>
      <c r="F22" s="101"/>
    </row>
    <row r="23" spans="1:7" s="102" customFormat="1" x14ac:dyDescent="0.25">
      <c r="A23" s="97" t="s">
        <v>227</v>
      </c>
      <c r="B23" s="98" t="s">
        <v>70</v>
      </c>
      <c r="C23" s="99" t="s">
        <v>209</v>
      </c>
      <c r="D23" s="99"/>
      <c r="E23" s="99" t="s">
        <v>209</v>
      </c>
      <c r="F23" s="99"/>
    </row>
    <row r="24" spans="1:7" s="81" customFormat="1" x14ac:dyDescent="0.2">
      <c r="A24" s="97" t="s">
        <v>228</v>
      </c>
      <c r="B24" s="87" t="s">
        <v>72</v>
      </c>
      <c r="C24" s="103" t="s">
        <v>209</v>
      </c>
      <c r="D24" s="103"/>
      <c r="E24" s="103" t="s">
        <v>209</v>
      </c>
      <c r="F24" s="103"/>
    </row>
    <row r="25" spans="1:7" s="102" customFormat="1" x14ac:dyDescent="0.25">
      <c r="A25" s="97" t="s">
        <v>229</v>
      </c>
      <c r="B25" s="98" t="s">
        <v>230</v>
      </c>
      <c r="C25" s="99" t="s">
        <v>209</v>
      </c>
      <c r="D25" s="99"/>
      <c r="E25" s="99" t="s">
        <v>209</v>
      </c>
      <c r="F25" s="99"/>
    </row>
    <row r="26" spans="1:7" s="81" customFormat="1" x14ac:dyDescent="0.2">
      <c r="A26" s="97" t="s">
        <v>231</v>
      </c>
      <c r="B26" s="98" t="s">
        <v>75</v>
      </c>
      <c r="C26" s="89" t="s">
        <v>209</v>
      </c>
      <c r="D26" s="103"/>
      <c r="E26" s="89" t="s">
        <v>209</v>
      </c>
      <c r="F26" s="103"/>
    </row>
    <row r="27" spans="1:7" s="102" customFormat="1" ht="24" x14ac:dyDescent="0.2">
      <c r="A27" s="97" t="s">
        <v>232</v>
      </c>
      <c r="B27" s="87" t="s">
        <v>78</v>
      </c>
      <c r="C27" s="93">
        <f>+C16-D15</f>
        <v>194656.89999999997</v>
      </c>
      <c r="D27" s="101"/>
      <c r="E27" s="91">
        <f>+E16-F15</f>
        <v>1850183.6825599999</v>
      </c>
      <c r="F27" s="101"/>
    </row>
    <row r="28" spans="1:7" s="108" customFormat="1" x14ac:dyDescent="0.25">
      <c r="A28" s="105" t="s">
        <v>233</v>
      </c>
      <c r="B28" s="98" t="s">
        <v>80</v>
      </c>
      <c r="C28" s="106"/>
      <c r="D28" s="107"/>
      <c r="E28" s="107"/>
      <c r="F28" s="107"/>
    </row>
    <row r="29" spans="1:7" ht="25.5" x14ac:dyDescent="0.2">
      <c r="A29" s="109" t="s">
        <v>234</v>
      </c>
      <c r="B29" s="98" t="s">
        <v>82</v>
      </c>
      <c r="C29" s="93">
        <f>+C27</f>
        <v>194656.89999999997</v>
      </c>
      <c r="D29" s="93"/>
      <c r="E29" s="91">
        <f>+E27</f>
        <v>1850183.6825599999</v>
      </c>
      <c r="F29" s="89"/>
    </row>
    <row r="30" spans="1:7" x14ac:dyDescent="0.2">
      <c r="A30" s="111" t="s">
        <v>235</v>
      </c>
      <c r="B30" s="112">
        <v>250</v>
      </c>
      <c r="C30" s="93" t="s">
        <v>209</v>
      </c>
      <c r="D30" s="91"/>
      <c r="E30" s="89" t="s">
        <v>209</v>
      </c>
      <c r="F30" s="113"/>
    </row>
    <row r="31" spans="1:7" x14ac:dyDescent="0.2">
      <c r="A31" s="114" t="s">
        <v>236</v>
      </c>
      <c r="B31" s="115">
        <v>260</v>
      </c>
      <c r="C31" s="116" t="s">
        <v>209</v>
      </c>
      <c r="D31" s="117"/>
      <c r="E31" s="89" t="s">
        <v>209</v>
      </c>
      <c r="F31" s="113">
        <f>+[2]Доход!F31</f>
        <v>0</v>
      </c>
    </row>
    <row r="32" spans="1:7" x14ac:dyDescent="0.2">
      <c r="A32" s="114" t="s">
        <v>237</v>
      </c>
      <c r="B32" s="115">
        <v>270</v>
      </c>
      <c r="C32" s="116">
        <f>+C29-D31</f>
        <v>194656.89999999997</v>
      </c>
      <c r="D32" s="118"/>
      <c r="E32" s="91">
        <f>+E29-F30-F31</f>
        <v>1850183.6825599999</v>
      </c>
      <c r="F32" s="119"/>
    </row>
    <row r="33" spans="1:6" x14ac:dyDescent="0.2">
      <c r="A33" s="110"/>
      <c r="B33" s="110"/>
      <c r="C33" s="110"/>
      <c r="D33" s="110"/>
      <c r="E33" s="120"/>
      <c r="F33" s="120"/>
    </row>
    <row r="34" spans="1:6" x14ac:dyDescent="0.2">
      <c r="A34" s="110"/>
      <c r="B34" s="110"/>
      <c r="C34" s="110"/>
      <c r="D34" s="110"/>
      <c r="E34" s="120"/>
      <c r="F34" s="120"/>
    </row>
    <row r="35" spans="1:6" x14ac:dyDescent="0.2">
      <c r="A35" s="121" t="s">
        <v>238</v>
      </c>
      <c r="C35" s="120"/>
      <c r="D35" s="123"/>
      <c r="E35" s="120"/>
      <c r="F35" s="120"/>
    </row>
    <row r="36" spans="1:6" x14ac:dyDescent="0.2">
      <c r="A36" s="124" t="s">
        <v>239</v>
      </c>
      <c r="C36" s="120"/>
      <c r="D36" s="120"/>
      <c r="E36" s="120"/>
      <c r="F36" s="120"/>
    </row>
    <row r="37" spans="1:6" x14ac:dyDescent="0.2">
      <c r="A37" s="121" t="s">
        <v>240</v>
      </c>
      <c r="C37" s="120"/>
      <c r="D37" s="123"/>
      <c r="E37" s="120"/>
      <c r="F37" s="120"/>
    </row>
    <row r="38" spans="1:6" x14ac:dyDescent="0.2">
      <c r="C38" s="120"/>
      <c r="D38" s="120"/>
      <c r="E38" s="120"/>
      <c r="F38" s="120"/>
    </row>
    <row r="39" spans="1:6" x14ac:dyDescent="0.2">
      <c r="C39" s="120"/>
      <c r="D39" s="120"/>
      <c r="E39" s="120"/>
      <c r="F39" s="120"/>
    </row>
    <row r="40" spans="1:6" x14ac:dyDescent="0.2">
      <c r="C40" s="120"/>
      <c r="D40" s="120"/>
      <c r="E40" s="120"/>
      <c r="F40" s="120"/>
    </row>
    <row r="41" spans="1:6" x14ac:dyDescent="0.2">
      <c r="C41" s="120"/>
      <c r="D41" s="120"/>
      <c r="E41" s="120"/>
      <c r="F41" s="120"/>
    </row>
    <row r="42" spans="1:6" x14ac:dyDescent="0.2">
      <c r="C42" s="120"/>
      <c r="D42" s="120"/>
      <c r="E42" s="120"/>
      <c r="F42" s="120"/>
    </row>
    <row r="43" spans="1:6" x14ac:dyDescent="0.2">
      <c r="C43" s="120"/>
      <c r="D43" s="120"/>
      <c r="E43" s="120"/>
      <c r="F43" s="120"/>
    </row>
    <row r="44" spans="1:6" x14ac:dyDescent="0.2">
      <c r="C44" s="120"/>
      <c r="D44" s="120"/>
      <c r="E44" s="120"/>
      <c r="F44" s="120"/>
    </row>
    <row r="45" spans="1:6" x14ac:dyDescent="0.2">
      <c r="C45" s="120"/>
      <c r="D45" s="120"/>
      <c r="E45" s="120"/>
      <c r="F45" s="120"/>
    </row>
    <row r="46" spans="1:6" x14ac:dyDescent="0.2">
      <c r="C46" s="120"/>
      <c r="D46" s="120"/>
      <c r="E46" s="120"/>
      <c r="F46" s="120"/>
    </row>
    <row r="47" spans="1:6" x14ac:dyDescent="0.2">
      <c r="C47" s="120"/>
      <c r="D47" s="120"/>
      <c r="E47" s="120"/>
      <c r="F47" s="120"/>
    </row>
    <row r="48" spans="1:6" x14ac:dyDescent="0.2">
      <c r="C48" s="120"/>
      <c r="D48" s="120"/>
      <c r="E48" s="120"/>
      <c r="F48" s="120"/>
    </row>
    <row r="49" spans="3:6" x14ac:dyDescent="0.2">
      <c r="C49" s="120"/>
      <c r="D49" s="120"/>
      <c r="E49" s="120"/>
      <c r="F49" s="120"/>
    </row>
    <row r="50" spans="3:6" x14ac:dyDescent="0.2">
      <c r="C50" s="120"/>
      <c r="D50" s="120"/>
      <c r="E50" s="120"/>
      <c r="F50" s="120"/>
    </row>
    <row r="51" spans="3:6" x14ac:dyDescent="0.2">
      <c r="C51" s="120"/>
      <c r="D51" s="120"/>
      <c r="E51" s="120"/>
      <c r="F51" s="120"/>
    </row>
    <row r="52" spans="3:6" x14ac:dyDescent="0.2">
      <c r="C52" s="120"/>
      <c r="D52" s="120"/>
      <c r="E52" s="120"/>
      <c r="F52" s="120"/>
    </row>
    <row r="53" spans="3:6" x14ac:dyDescent="0.2">
      <c r="C53" s="120"/>
      <c r="D53" s="120"/>
      <c r="E53" s="120"/>
      <c r="F53" s="120"/>
    </row>
    <row r="54" spans="3:6" x14ac:dyDescent="0.2">
      <c r="C54" s="120"/>
      <c r="D54" s="120"/>
      <c r="E54" s="120"/>
      <c r="F54" s="120"/>
    </row>
    <row r="55" spans="3:6" x14ac:dyDescent="0.2">
      <c r="C55" s="120"/>
      <c r="D55" s="120"/>
      <c r="E55" s="120"/>
      <c r="F55" s="120"/>
    </row>
    <row r="56" spans="3:6" x14ac:dyDescent="0.2">
      <c r="C56" s="120"/>
      <c r="D56" s="120"/>
      <c r="E56" s="120"/>
      <c r="F56" s="120"/>
    </row>
    <row r="57" spans="3:6" x14ac:dyDescent="0.2">
      <c r="C57" s="120"/>
      <c r="D57" s="120"/>
    </row>
    <row r="58" spans="3:6" x14ac:dyDescent="0.2">
      <c r="C58" s="120"/>
      <c r="D58" s="120"/>
    </row>
    <row r="59" spans="3:6" x14ac:dyDescent="0.2">
      <c r="C59" s="120"/>
      <c r="D59" s="120"/>
    </row>
    <row r="60" spans="3:6" x14ac:dyDescent="0.2">
      <c r="C60" s="120"/>
      <c r="D60" s="120"/>
    </row>
    <row r="61" spans="3:6" x14ac:dyDescent="0.2">
      <c r="C61" s="120"/>
      <c r="D61" s="120"/>
    </row>
    <row r="62" spans="3:6" x14ac:dyDescent="0.2">
      <c r="C62" s="120"/>
      <c r="D62" s="120"/>
    </row>
    <row r="63" spans="3:6" x14ac:dyDescent="0.2">
      <c r="C63" s="120"/>
      <c r="D63" s="120"/>
    </row>
    <row r="64" spans="3:6" x14ac:dyDescent="0.2">
      <c r="C64" s="120"/>
      <c r="D64" s="120"/>
    </row>
    <row r="65" spans="3:4" x14ac:dyDescent="0.2">
      <c r="C65" s="120"/>
      <c r="D65" s="120"/>
    </row>
    <row r="66" spans="3:4" x14ac:dyDescent="0.2">
      <c r="C66" s="120"/>
      <c r="D66" s="120"/>
    </row>
    <row r="67" spans="3:4" x14ac:dyDescent="0.2">
      <c r="C67" s="120"/>
      <c r="D67" s="120"/>
    </row>
    <row r="68" spans="3:4" x14ac:dyDescent="0.2">
      <c r="C68" s="120"/>
      <c r="D68" s="120"/>
    </row>
    <row r="69" spans="3:4" x14ac:dyDescent="0.2">
      <c r="C69" s="120"/>
      <c r="D69" s="120"/>
    </row>
    <row r="70" spans="3:4" x14ac:dyDescent="0.2">
      <c r="C70" s="120"/>
      <c r="D70" s="120"/>
    </row>
    <row r="71" spans="3:4" x14ac:dyDescent="0.2">
      <c r="C71" s="120"/>
      <c r="D71" s="120"/>
    </row>
    <row r="72" spans="3:4" x14ac:dyDescent="0.2">
      <c r="C72" s="120"/>
      <c r="D72" s="120"/>
    </row>
    <row r="73" spans="3:4" x14ac:dyDescent="0.2">
      <c r="C73" s="120"/>
      <c r="D73" s="120"/>
    </row>
    <row r="74" spans="3:4" x14ac:dyDescent="0.2">
      <c r="C74" s="120"/>
      <c r="D74" s="120"/>
    </row>
    <row r="75" spans="3:4" x14ac:dyDescent="0.2">
      <c r="C75" s="120"/>
      <c r="D75" s="120"/>
    </row>
    <row r="76" spans="3:4" x14ac:dyDescent="0.2">
      <c r="C76" s="120"/>
      <c r="D76" s="120"/>
    </row>
    <row r="77" spans="3:4" x14ac:dyDescent="0.2">
      <c r="C77" s="120"/>
      <c r="D77" s="120"/>
    </row>
    <row r="78" spans="3:4" x14ac:dyDescent="0.2">
      <c r="C78" s="120"/>
      <c r="D78" s="120"/>
    </row>
    <row r="79" spans="3:4" x14ac:dyDescent="0.2">
      <c r="C79" s="120"/>
      <c r="D79" s="120"/>
    </row>
    <row r="80" spans="3:4" x14ac:dyDescent="0.2">
      <c r="C80" s="120"/>
      <c r="D80" s="120"/>
    </row>
    <row r="81" spans="3:4" x14ac:dyDescent="0.2">
      <c r="C81" s="120"/>
      <c r="D81" s="120"/>
    </row>
    <row r="82" spans="3:4" x14ac:dyDescent="0.2">
      <c r="C82" s="120"/>
      <c r="D82" s="120"/>
    </row>
    <row r="83" spans="3:4" x14ac:dyDescent="0.2">
      <c r="C83" s="120"/>
      <c r="D83" s="120"/>
    </row>
    <row r="84" spans="3:4" x14ac:dyDescent="0.2">
      <c r="C84" s="120"/>
      <c r="D84" s="120"/>
    </row>
    <row r="85" spans="3:4" x14ac:dyDescent="0.2">
      <c r="C85" s="120"/>
      <c r="D85" s="120"/>
    </row>
    <row r="86" spans="3:4" x14ac:dyDescent="0.2">
      <c r="C86" s="120"/>
      <c r="D86" s="120"/>
    </row>
    <row r="87" spans="3:4" x14ac:dyDescent="0.2">
      <c r="C87" s="120"/>
      <c r="D87" s="120"/>
    </row>
    <row r="88" spans="3:4" x14ac:dyDescent="0.2">
      <c r="C88" s="120"/>
      <c r="D88" s="120"/>
    </row>
    <row r="89" spans="3:4" x14ac:dyDescent="0.2">
      <c r="C89" s="120"/>
      <c r="D89" s="120"/>
    </row>
    <row r="90" spans="3:4" x14ac:dyDescent="0.2">
      <c r="C90" s="120"/>
      <c r="D90" s="120"/>
    </row>
    <row r="91" spans="3:4" x14ac:dyDescent="0.2">
      <c r="C91" s="120"/>
      <c r="D91" s="120"/>
    </row>
    <row r="92" spans="3:4" x14ac:dyDescent="0.2">
      <c r="C92" s="120"/>
      <c r="D92" s="120"/>
    </row>
    <row r="93" spans="3:4" x14ac:dyDescent="0.2">
      <c r="C93" s="120"/>
      <c r="D93" s="120"/>
    </row>
    <row r="94" spans="3:4" x14ac:dyDescent="0.2">
      <c r="C94" s="120"/>
      <c r="D94" s="120"/>
    </row>
    <row r="95" spans="3:4" x14ac:dyDescent="0.2">
      <c r="C95" s="120"/>
      <c r="D95" s="120"/>
    </row>
    <row r="96" spans="3:4" x14ac:dyDescent="0.2">
      <c r="C96" s="120"/>
      <c r="D96" s="120"/>
    </row>
    <row r="97" spans="3:4" x14ac:dyDescent="0.2">
      <c r="C97" s="120"/>
      <c r="D97" s="120"/>
    </row>
    <row r="98" spans="3:4" x14ac:dyDescent="0.2">
      <c r="C98" s="120"/>
      <c r="D98" s="120"/>
    </row>
    <row r="99" spans="3:4" x14ac:dyDescent="0.2">
      <c r="C99" s="120"/>
      <c r="D99" s="120"/>
    </row>
    <row r="100" spans="3:4" x14ac:dyDescent="0.2">
      <c r="C100" s="120"/>
      <c r="D100" s="120"/>
    </row>
    <row r="101" spans="3:4" x14ac:dyDescent="0.2">
      <c r="C101" s="120"/>
      <c r="D101" s="120"/>
    </row>
    <row r="102" spans="3:4" x14ac:dyDescent="0.2">
      <c r="C102" s="120"/>
      <c r="D102" s="120"/>
    </row>
    <row r="103" spans="3:4" x14ac:dyDescent="0.2">
      <c r="C103" s="120"/>
      <c r="D103" s="120"/>
    </row>
    <row r="104" spans="3:4" x14ac:dyDescent="0.2">
      <c r="C104" s="120"/>
      <c r="D104" s="120"/>
    </row>
    <row r="105" spans="3:4" x14ac:dyDescent="0.2">
      <c r="C105" s="120"/>
      <c r="D105" s="120"/>
    </row>
    <row r="106" spans="3:4" x14ac:dyDescent="0.2">
      <c r="C106" s="120"/>
      <c r="D106" s="120"/>
    </row>
    <row r="107" spans="3:4" x14ac:dyDescent="0.2">
      <c r="C107" s="120"/>
      <c r="D107" s="120"/>
    </row>
    <row r="108" spans="3:4" x14ac:dyDescent="0.2">
      <c r="C108" s="120"/>
      <c r="D108" s="120"/>
    </row>
    <row r="109" spans="3:4" x14ac:dyDescent="0.2">
      <c r="C109" s="120"/>
      <c r="D109" s="120"/>
    </row>
    <row r="110" spans="3:4" x14ac:dyDescent="0.2">
      <c r="C110" s="120"/>
      <c r="D110" s="120"/>
    </row>
    <row r="111" spans="3:4" x14ac:dyDescent="0.2">
      <c r="C111" s="120"/>
      <c r="D111" s="120"/>
    </row>
    <row r="112" spans="3:4" x14ac:dyDescent="0.2">
      <c r="C112" s="120"/>
      <c r="D112" s="120"/>
    </row>
    <row r="113" spans="3:4" x14ac:dyDescent="0.2">
      <c r="C113" s="120"/>
      <c r="D113" s="120"/>
    </row>
    <row r="114" spans="3:4" x14ac:dyDescent="0.2">
      <c r="C114" s="120"/>
      <c r="D114" s="120"/>
    </row>
    <row r="115" spans="3:4" x14ac:dyDescent="0.2">
      <c r="C115" s="120"/>
      <c r="D115" s="120"/>
    </row>
    <row r="116" spans="3:4" x14ac:dyDescent="0.2">
      <c r="C116" s="120"/>
      <c r="D116" s="120"/>
    </row>
    <row r="117" spans="3:4" x14ac:dyDescent="0.2">
      <c r="C117" s="120"/>
      <c r="D117" s="120"/>
    </row>
    <row r="118" spans="3:4" x14ac:dyDescent="0.2">
      <c r="C118" s="120"/>
      <c r="D118" s="120"/>
    </row>
    <row r="119" spans="3:4" x14ac:dyDescent="0.2">
      <c r="C119" s="120"/>
      <c r="D119" s="120"/>
    </row>
    <row r="120" spans="3:4" x14ac:dyDescent="0.2">
      <c r="C120" s="120"/>
      <c r="D120" s="120"/>
    </row>
    <row r="121" spans="3:4" x14ac:dyDescent="0.2">
      <c r="C121" s="120"/>
      <c r="D121" s="120"/>
    </row>
    <row r="122" spans="3:4" x14ac:dyDescent="0.2">
      <c r="C122" s="120"/>
      <c r="D122" s="120"/>
    </row>
    <row r="123" spans="3:4" x14ac:dyDescent="0.2">
      <c r="C123" s="120"/>
      <c r="D123" s="120"/>
    </row>
    <row r="124" spans="3:4" x14ac:dyDescent="0.2">
      <c r="C124" s="120"/>
      <c r="D124" s="120"/>
    </row>
    <row r="125" spans="3:4" x14ac:dyDescent="0.2">
      <c r="C125" s="120"/>
      <c r="D125" s="120"/>
    </row>
    <row r="126" spans="3:4" x14ac:dyDescent="0.2">
      <c r="C126" s="120"/>
      <c r="D126" s="120"/>
    </row>
    <row r="127" spans="3:4" x14ac:dyDescent="0.2">
      <c r="C127" s="120"/>
      <c r="D127" s="120"/>
    </row>
    <row r="128" spans="3:4" x14ac:dyDescent="0.2">
      <c r="C128" s="120"/>
      <c r="D128" s="120"/>
    </row>
    <row r="129" spans="3:4" x14ac:dyDescent="0.2">
      <c r="C129" s="120"/>
      <c r="D129" s="120"/>
    </row>
    <row r="130" spans="3:4" x14ac:dyDescent="0.2">
      <c r="C130" s="120"/>
      <c r="D130" s="120"/>
    </row>
    <row r="131" spans="3:4" x14ac:dyDescent="0.2">
      <c r="C131" s="120"/>
      <c r="D131" s="120"/>
    </row>
    <row r="132" spans="3:4" x14ac:dyDescent="0.2">
      <c r="C132" s="120"/>
      <c r="D132" s="120"/>
    </row>
    <row r="133" spans="3:4" x14ac:dyDescent="0.2">
      <c r="C133" s="120"/>
      <c r="D133" s="120"/>
    </row>
    <row r="134" spans="3:4" x14ac:dyDescent="0.2">
      <c r="C134" s="120"/>
      <c r="D134" s="120"/>
    </row>
    <row r="135" spans="3:4" x14ac:dyDescent="0.2">
      <c r="C135" s="120"/>
      <c r="D135" s="120"/>
    </row>
    <row r="136" spans="3:4" x14ac:dyDescent="0.2">
      <c r="C136" s="120"/>
      <c r="D136" s="120"/>
    </row>
    <row r="137" spans="3:4" x14ac:dyDescent="0.2">
      <c r="C137" s="120"/>
      <c r="D137" s="120"/>
    </row>
    <row r="138" spans="3:4" x14ac:dyDescent="0.2">
      <c r="C138" s="120"/>
      <c r="D138" s="120"/>
    </row>
    <row r="139" spans="3:4" x14ac:dyDescent="0.2">
      <c r="C139" s="120"/>
      <c r="D139" s="120"/>
    </row>
    <row r="140" spans="3:4" x14ac:dyDescent="0.2">
      <c r="C140" s="120"/>
      <c r="D140" s="120"/>
    </row>
    <row r="141" spans="3:4" x14ac:dyDescent="0.2">
      <c r="C141" s="120"/>
      <c r="D141" s="120"/>
    </row>
    <row r="142" spans="3:4" x14ac:dyDescent="0.2">
      <c r="C142" s="120"/>
      <c r="D142" s="120"/>
    </row>
    <row r="143" spans="3:4" x14ac:dyDescent="0.2">
      <c r="C143" s="120"/>
      <c r="D143" s="120"/>
    </row>
    <row r="144" spans="3:4" x14ac:dyDescent="0.2">
      <c r="C144" s="120"/>
      <c r="D144" s="120"/>
    </row>
    <row r="145" spans="3:4" x14ac:dyDescent="0.2">
      <c r="C145" s="120"/>
      <c r="D145" s="120"/>
    </row>
    <row r="146" spans="3:4" x14ac:dyDescent="0.2">
      <c r="C146" s="120"/>
      <c r="D146" s="120"/>
    </row>
    <row r="147" spans="3:4" x14ac:dyDescent="0.2">
      <c r="C147" s="120"/>
      <c r="D147" s="120"/>
    </row>
    <row r="148" spans="3:4" x14ac:dyDescent="0.2">
      <c r="C148" s="120"/>
      <c r="D148" s="120"/>
    </row>
    <row r="149" spans="3:4" x14ac:dyDescent="0.2">
      <c r="C149" s="120"/>
      <c r="D149" s="120"/>
    </row>
    <row r="150" spans="3:4" x14ac:dyDescent="0.2">
      <c r="C150" s="120"/>
      <c r="D150" s="120"/>
    </row>
    <row r="151" spans="3:4" x14ac:dyDescent="0.2">
      <c r="C151" s="120"/>
      <c r="D151" s="120"/>
    </row>
    <row r="152" spans="3:4" x14ac:dyDescent="0.2">
      <c r="C152" s="120"/>
      <c r="D152" s="120"/>
    </row>
    <row r="153" spans="3:4" x14ac:dyDescent="0.2">
      <c r="C153" s="120"/>
      <c r="D153" s="120"/>
    </row>
    <row r="154" spans="3:4" x14ac:dyDescent="0.2">
      <c r="C154" s="120"/>
      <c r="D154" s="120"/>
    </row>
    <row r="155" spans="3:4" x14ac:dyDescent="0.2">
      <c r="C155" s="120"/>
      <c r="D155" s="120"/>
    </row>
    <row r="156" spans="3:4" x14ac:dyDescent="0.2">
      <c r="C156" s="120"/>
      <c r="D156" s="120"/>
    </row>
    <row r="157" spans="3:4" x14ac:dyDescent="0.2">
      <c r="C157" s="120"/>
      <c r="D157" s="120"/>
    </row>
    <row r="158" spans="3:4" x14ac:dyDescent="0.2">
      <c r="C158" s="120"/>
      <c r="D158" s="120"/>
    </row>
    <row r="159" spans="3:4" x14ac:dyDescent="0.2">
      <c r="C159" s="120"/>
      <c r="D159" s="120"/>
    </row>
    <row r="160" spans="3:4" x14ac:dyDescent="0.2">
      <c r="C160" s="120"/>
      <c r="D160" s="120"/>
    </row>
    <row r="161" spans="3:4" x14ac:dyDescent="0.2">
      <c r="C161" s="120"/>
      <c r="D161" s="120"/>
    </row>
    <row r="162" spans="3:4" x14ac:dyDescent="0.2">
      <c r="C162" s="120"/>
      <c r="D162" s="120"/>
    </row>
    <row r="163" spans="3:4" x14ac:dyDescent="0.2">
      <c r="C163" s="120"/>
      <c r="D163" s="120"/>
    </row>
    <row r="164" spans="3:4" x14ac:dyDescent="0.2">
      <c r="C164" s="120"/>
      <c r="D164" s="120"/>
    </row>
    <row r="165" spans="3:4" x14ac:dyDescent="0.2">
      <c r="C165" s="120"/>
      <c r="D165" s="120"/>
    </row>
    <row r="166" spans="3:4" x14ac:dyDescent="0.2">
      <c r="C166" s="120"/>
      <c r="D166" s="120"/>
    </row>
    <row r="167" spans="3:4" x14ac:dyDescent="0.2">
      <c r="C167" s="120"/>
      <c r="D167" s="120"/>
    </row>
    <row r="168" spans="3:4" x14ac:dyDescent="0.2">
      <c r="C168" s="120"/>
      <c r="D168" s="120"/>
    </row>
    <row r="169" spans="3:4" x14ac:dyDescent="0.2">
      <c r="C169" s="120"/>
      <c r="D169" s="120"/>
    </row>
    <row r="170" spans="3:4" x14ac:dyDescent="0.2">
      <c r="C170" s="120"/>
      <c r="D170" s="120"/>
    </row>
    <row r="171" spans="3:4" x14ac:dyDescent="0.2">
      <c r="C171" s="120"/>
      <c r="D171" s="120"/>
    </row>
    <row r="172" spans="3:4" x14ac:dyDescent="0.2">
      <c r="C172" s="120"/>
      <c r="D172" s="120"/>
    </row>
    <row r="173" spans="3:4" x14ac:dyDescent="0.2">
      <c r="C173" s="120"/>
      <c r="D173" s="120"/>
    </row>
    <row r="174" spans="3:4" x14ac:dyDescent="0.2">
      <c r="C174" s="120"/>
      <c r="D174" s="120"/>
    </row>
    <row r="175" spans="3:4" x14ac:dyDescent="0.2">
      <c r="C175" s="120"/>
      <c r="D175" s="120"/>
    </row>
    <row r="176" spans="3:4" x14ac:dyDescent="0.2">
      <c r="C176" s="120"/>
      <c r="D176" s="120"/>
    </row>
    <row r="177" spans="3:4" x14ac:dyDescent="0.2">
      <c r="C177" s="120"/>
      <c r="D177" s="120"/>
    </row>
    <row r="178" spans="3:4" x14ac:dyDescent="0.2">
      <c r="C178" s="120"/>
      <c r="D178" s="120"/>
    </row>
    <row r="179" spans="3:4" x14ac:dyDescent="0.2">
      <c r="C179" s="120"/>
      <c r="D179" s="120"/>
    </row>
    <row r="180" spans="3:4" x14ac:dyDescent="0.2">
      <c r="C180" s="120"/>
      <c r="D180" s="120"/>
    </row>
  </sheetData>
  <mergeCells count="5">
    <mergeCell ref="A1:F1"/>
    <mergeCell ref="A2:A4"/>
    <mergeCell ref="B2:B4"/>
    <mergeCell ref="C2:D3"/>
    <mergeCell ref="E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актив</vt:lpstr>
      <vt:lpstr>пассив</vt:lpstr>
      <vt:lpstr>форма 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nurbek</dc:creator>
  <cp:lastModifiedBy>Admin</cp:lastModifiedBy>
  <dcterms:created xsi:type="dcterms:W3CDTF">2015-03-30T06:08:23Z</dcterms:created>
  <dcterms:modified xsi:type="dcterms:W3CDTF">2016-02-29T07:37:08Z</dcterms:modified>
</cp:coreProperties>
</file>